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1.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88.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10.xml" ContentType="application/vnd.ms-excel.contro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mc:AlternateContent xmlns:mc="http://schemas.openxmlformats.org/markup-compatibility/2006">
    <mc:Choice Requires="x15">
      <x15ac:absPath xmlns:x15ac="http://schemas.microsoft.com/office/spreadsheetml/2010/11/ac" url="F:\Prefa\PAT\PATA\PROJEKTE - INTERN\Erhebungsbögen\Erhebungsbogen_SONDER\2023-01_Sondererhebungsbögen_ROL_MUA\"/>
    </mc:Choice>
  </mc:AlternateContent>
  <xr:revisionPtr revIDLastSave="0" documentId="8_{ED7B2F1F-677F-4635-82B1-AB5AADC70623}" xr6:coauthVersionLast="47" xr6:coauthVersionMax="47" xr10:uidLastSave="{00000000-0000-0000-0000-000000000000}"/>
  <workbookProtection workbookAlgorithmName="SHA-512" workbookHashValue="lT5QqiEPQ4SvIY5fg390LDzrk7s2zSiOL8tUTgEA31maMWCIozMo+Rc658Bu24KZGNszGgHQt33LX2RLzF9Cmw==" workbookSaltValue="eFk6Oa5mK1LpVynLjWgGmg==" workbookSpinCount="100000" lockStructure="1"/>
  <bookViews>
    <workbookView xWindow="-120" yWindow="-120" windowWidth="29040" windowHeight="15840" xr2:uid="{00000000-000D-0000-FFFF-FFFF00000000}"/>
  </bookViews>
  <sheets>
    <sheet name="Rinnenwinkel_3D" sheetId="1" r:id="rId1"/>
    <sheet name="Rinnenwinkel_3D_Kosten" sheetId="10" state="hidden" r:id="rId2"/>
    <sheet name="Tabelle1" sheetId="4" r:id="rId3"/>
    <sheet name="Aufschlagsrechnung" sheetId="11" state="hidden" r:id="rId4"/>
    <sheet name="Tabelle2" sheetId="5" state="hidden" r:id="rId5"/>
    <sheet name="Tabelle3" sheetId="6" state="hidden" r:id="rId6"/>
    <sheet name="Tabelle4" sheetId="7" state="hidden" r:id="rId7"/>
    <sheet name="Kosten" sheetId="8" state="hidden" r:id="rId8"/>
    <sheet name="3D Produktion" sheetId="3" state="hidden" r:id="rId9"/>
    <sheet name="Sprachindex" sheetId="2" state="hidden" r:id="rId10"/>
  </sheets>
  <definedNames>
    <definedName name="_xlnm.Print_Area" localSheetId="8">'3D Produktion'!$B$1:$AJ$58</definedName>
    <definedName name="_xlnm.Print_Area" localSheetId="0">Rinnenwinkel_3D!$A$1:$AI$62</definedName>
    <definedName name="_xlnm.Print_Area" localSheetId="1">Rinnenwinkel_3D_Kosten!$A$1:$AI$58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1" l="1"/>
  <c r="H25" i="10"/>
  <c r="H23" i="10"/>
  <c r="H22" i="10"/>
  <c r="H21" i="10"/>
  <c r="H20" i="10"/>
  <c r="AI6" i="10"/>
  <c r="H9" i="11" l="1"/>
  <c r="G9" i="11"/>
  <c r="F9" i="11"/>
  <c r="G10" i="11" l="1"/>
  <c r="G11" i="11" s="1"/>
  <c r="G12" i="11" s="1"/>
  <c r="G13" i="11" s="1"/>
  <c r="G14" i="11" s="1"/>
  <c r="G15" i="11" s="1"/>
  <c r="G16" i="11" s="1"/>
  <c r="G17" i="11" s="1"/>
  <c r="G18" i="11" s="1"/>
  <c r="G19" i="11" s="1"/>
  <c r="G20" i="11" s="1"/>
  <c r="G21" i="11" s="1"/>
  <c r="G22" i="11" s="1"/>
  <c r="G23" i="11" s="1"/>
  <c r="G24" i="11" s="1"/>
  <c r="G25" i="11" s="1"/>
  <c r="G26" i="11" s="1"/>
  <c r="G27" i="11" s="1"/>
  <c r="G28" i="11" s="1"/>
  <c r="G29" i="11" s="1"/>
  <c r="G30" i="11" s="1"/>
  <c r="G31" i="11" s="1"/>
  <c r="G32" i="11" s="1"/>
  <c r="G33" i="11" s="1"/>
  <c r="G34" i="11" s="1"/>
  <c r="G35" i="11" s="1"/>
  <c r="G36" i="11" s="1"/>
  <c r="G37" i="11" s="1"/>
  <c r="G38" i="11" s="1"/>
  <c r="G39" i="11" s="1"/>
  <c r="G40" i="11" s="1"/>
  <c r="G41" i="11" s="1"/>
  <c r="G42" i="11" s="1"/>
  <c r="G43" i="11" s="1"/>
  <c r="G44" i="11" s="1"/>
  <c r="G45" i="11" s="1"/>
  <c r="G46" i="11" s="1"/>
  <c r="G47" i="11" s="1"/>
  <c r="G48" i="11" s="1"/>
  <c r="G49" i="11" s="1"/>
  <c r="G50" i="11" s="1"/>
  <c r="G51" i="11" s="1"/>
  <c r="G52" i="11" s="1"/>
  <c r="G53" i="11" s="1"/>
  <c r="G54" i="11" s="1"/>
  <c r="G55" i="11" s="1"/>
  <c r="G56" i="11" s="1"/>
  <c r="G57" i="11" s="1"/>
  <c r="G58" i="11" s="1"/>
  <c r="G59" i="11" s="1"/>
  <c r="G60" i="11" s="1"/>
  <c r="G61" i="11" s="1"/>
  <c r="G62" i="11" s="1"/>
  <c r="G63" i="11" s="1"/>
  <c r="G64" i="11" s="1"/>
  <c r="G65" i="11" s="1"/>
  <c r="G66" i="11" s="1"/>
  <c r="G67" i="11" s="1"/>
  <c r="G68" i="11" s="1"/>
  <c r="G69" i="11" s="1"/>
  <c r="G70" i="11" s="1"/>
  <c r="G71" i="11" s="1"/>
  <c r="G72" i="11" s="1"/>
  <c r="G73" i="11" s="1"/>
  <c r="G74" i="11" s="1"/>
  <c r="G75" i="11" s="1"/>
  <c r="G76" i="11" s="1"/>
  <c r="G77" i="11" s="1"/>
  <c r="G78" i="11" s="1"/>
  <c r="G79" i="11" s="1"/>
  <c r="G80" i="11" s="1"/>
  <c r="G81" i="11" s="1"/>
  <c r="G82" i="11" s="1"/>
  <c r="G83" i="11" s="1"/>
  <c r="G84" i="11" s="1"/>
  <c r="G85" i="11" s="1"/>
  <c r="G86" i="11" s="1"/>
  <c r="G87" i="11" s="1"/>
  <c r="G88" i="11" s="1"/>
  <c r="G89" i="11" s="1"/>
  <c r="G90" i="11" s="1"/>
  <c r="G91" i="11" s="1"/>
  <c r="G92" i="11" s="1"/>
  <c r="G93" i="11" s="1"/>
  <c r="G94" i="11" s="1"/>
  <c r="G95" i="11" s="1"/>
  <c r="G96" i="11" s="1"/>
  <c r="G97" i="11" s="1"/>
  <c r="G98" i="11" s="1"/>
  <c r="G99" i="11" s="1"/>
  <c r="G100" i="11" s="1"/>
  <c r="G101" i="11" s="1"/>
  <c r="G102" i="11" s="1"/>
  <c r="G103" i="11" s="1"/>
  <c r="G104" i="11" s="1"/>
  <c r="G105" i="11" s="1"/>
  <c r="G106" i="11" s="1"/>
  <c r="G107" i="11" s="1"/>
  <c r="G108" i="11" s="1"/>
  <c r="G109" i="11" s="1"/>
  <c r="G110" i="11" s="1"/>
  <c r="G111" i="11" s="1"/>
  <c r="G112" i="11" s="1"/>
  <c r="G113" i="11" s="1"/>
  <c r="G114" i="11" s="1"/>
  <c r="G115" i="11" s="1"/>
  <c r="G116" i="11" s="1"/>
  <c r="G117" i="11" s="1"/>
  <c r="G118" i="11" s="1"/>
  <c r="G119" i="11" s="1"/>
  <c r="G120" i="11" s="1"/>
  <c r="G121" i="11" s="1"/>
  <c r="G122" i="11" s="1"/>
  <c r="G123" i="11" s="1"/>
  <c r="G124" i="11" s="1"/>
  <c r="G125" i="11" s="1"/>
  <c r="G126" i="11" s="1"/>
  <c r="G127" i="11" s="1"/>
  <c r="G128" i="11" s="1"/>
  <c r="G129" i="11" s="1"/>
  <c r="G130" i="11" s="1"/>
  <c r="G131" i="11" s="1"/>
  <c r="G132" i="11" s="1"/>
  <c r="G133" i="11" s="1"/>
  <c r="G134" i="11" s="1"/>
  <c r="G135" i="11" s="1"/>
  <c r="G136" i="11" s="1"/>
  <c r="G137" i="11" s="1"/>
  <c r="G138" i="11" s="1"/>
  <c r="G139" i="11" s="1"/>
  <c r="G140" i="11" s="1"/>
  <c r="G141" i="11" s="1"/>
  <c r="G142" i="11" s="1"/>
  <c r="G143" i="11" s="1"/>
  <c r="G144" i="11" s="1"/>
  <c r="G145" i="11" s="1"/>
  <c r="G146" i="11" s="1"/>
  <c r="G147" i="11" s="1"/>
  <c r="G148" i="11" s="1"/>
  <c r="G149" i="11" s="1"/>
  <c r="G150" i="11" s="1"/>
  <c r="G151" i="11" s="1"/>
  <c r="G152" i="11" s="1"/>
  <c r="G153" i="11" s="1"/>
  <c r="G154" i="11" s="1"/>
  <c r="G155" i="11" s="1"/>
  <c r="G156" i="11" s="1"/>
  <c r="G157" i="11" s="1"/>
  <c r="G158" i="11" s="1"/>
  <c r="G159" i="11" s="1"/>
  <c r="G160" i="11" s="1"/>
  <c r="G161" i="11" s="1"/>
  <c r="G162" i="11" s="1"/>
  <c r="G163" i="11" s="1"/>
  <c r="G164" i="11" s="1"/>
  <c r="G165" i="11" s="1"/>
  <c r="G166" i="11" s="1"/>
  <c r="G167" i="11" s="1"/>
  <c r="G168" i="11" s="1"/>
  <c r="G169" i="11" s="1"/>
  <c r="G170" i="11" s="1"/>
  <c r="G171" i="11" s="1"/>
  <c r="G172" i="11" s="1"/>
  <c r="G173" i="11" s="1"/>
  <c r="G174" i="11" s="1"/>
  <c r="G175" i="11" s="1"/>
  <c r="G176" i="11" s="1"/>
  <c r="G177" i="11" s="1"/>
  <c r="G178" i="11" s="1"/>
  <c r="G179" i="11" s="1"/>
  <c r="G180" i="11" s="1"/>
  <c r="G181" i="11" s="1"/>
  <c r="G182" i="11" s="1"/>
  <c r="G183" i="11" s="1"/>
  <c r="G184" i="11" s="1"/>
  <c r="G185" i="11" s="1"/>
  <c r="G186" i="11" s="1"/>
  <c r="G187" i="11" s="1"/>
  <c r="G188" i="11" s="1"/>
  <c r="G189" i="11" s="1"/>
  <c r="G190" i="11" s="1"/>
  <c r="G191" i="11" s="1"/>
  <c r="G192" i="11" s="1"/>
  <c r="G193" i="11" s="1"/>
  <c r="G194" i="11" s="1"/>
  <c r="G195" i="11" s="1"/>
  <c r="G196" i="11" s="1"/>
  <c r="G197" i="11" s="1"/>
  <c r="G198" i="11" s="1"/>
  <c r="G199" i="11" s="1"/>
  <c r="G200" i="11" s="1"/>
  <c r="H10" i="11"/>
  <c r="H11" i="11" s="1"/>
  <c r="H12" i="11" s="1"/>
  <c r="H13" i="11" s="1"/>
  <c r="H14" i="11" s="1"/>
  <c r="H15" i="11" s="1"/>
  <c r="H16" i="11" s="1"/>
  <c r="H17" i="11" s="1"/>
  <c r="H18" i="11" s="1"/>
  <c r="H19" i="11" s="1"/>
  <c r="H20" i="11" s="1"/>
  <c r="H21" i="11" s="1"/>
  <c r="H22" i="11" s="1"/>
  <c r="H23" i="11" s="1"/>
  <c r="H24" i="11" s="1"/>
  <c r="H25" i="11" s="1"/>
  <c r="H26" i="11" s="1"/>
  <c r="H27" i="11" s="1"/>
  <c r="H28" i="11" s="1"/>
  <c r="H29" i="11" s="1"/>
  <c r="H30" i="11" s="1"/>
  <c r="H31" i="11" s="1"/>
  <c r="H32" i="11" s="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65" i="11" s="1"/>
  <c r="H66" i="11" s="1"/>
  <c r="H67" i="11" s="1"/>
  <c r="H68" i="11" s="1"/>
  <c r="H69" i="11" s="1"/>
  <c r="H70" i="11" s="1"/>
  <c r="H71" i="11" s="1"/>
  <c r="H72" i="11" s="1"/>
  <c r="H73" i="11" s="1"/>
  <c r="H74" i="11" s="1"/>
  <c r="H75" i="11" s="1"/>
  <c r="H76" i="11" s="1"/>
  <c r="H77" i="11" s="1"/>
  <c r="H78" i="11" s="1"/>
  <c r="H79" i="11" s="1"/>
  <c r="H80" i="11" s="1"/>
  <c r="H81" i="11" s="1"/>
  <c r="H82" i="11" s="1"/>
  <c r="H83" i="11" s="1"/>
  <c r="H84" i="11" s="1"/>
  <c r="H85" i="11" s="1"/>
  <c r="H86" i="11" s="1"/>
  <c r="H87" i="11" s="1"/>
  <c r="H88" i="11" s="1"/>
  <c r="H89" i="11" s="1"/>
  <c r="H90" i="11" s="1"/>
  <c r="H91" i="11" s="1"/>
  <c r="H92" i="11" s="1"/>
  <c r="H93" i="11" s="1"/>
  <c r="H94" i="11" s="1"/>
  <c r="H95" i="11" s="1"/>
  <c r="H96" i="11" s="1"/>
  <c r="H97" i="11" s="1"/>
  <c r="H98" i="11" s="1"/>
  <c r="H99" i="11" s="1"/>
  <c r="H100" i="11" s="1"/>
  <c r="H101" i="11" s="1"/>
  <c r="H102" i="11" s="1"/>
  <c r="H103" i="11" s="1"/>
  <c r="H104" i="11" s="1"/>
  <c r="H105" i="11" s="1"/>
  <c r="H106" i="11" s="1"/>
  <c r="H107" i="11" s="1"/>
  <c r="H108" i="11" s="1"/>
  <c r="H109" i="11" s="1"/>
  <c r="H110" i="11" s="1"/>
  <c r="H111" i="11" s="1"/>
  <c r="H112" i="11" s="1"/>
  <c r="H113" i="11" s="1"/>
  <c r="H114" i="11" s="1"/>
  <c r="H115" i="11" s="1"/>
  <c r="H116" i="11" s="1"/>
  <c r="H117" i="11" s="1"/>
  <c r="H118" i="11" s="1"/>
  <c r="H119" i="11" s="1"/>
  <c r="H120" i="11" s="1"/>
  <c r="H121" i="11" s="1"/>
  <c r="H122" i="11" s="1"/>
  <c r="H123" i="11" s="1"/>
  <c r="H124" i="11" s="1"/>
  <c r="H125" i="11" s="1"/>
  <c r="H126" i="11" s="1"/>
  <c r="H127" i="11" s="1"/>
  <c r="H128" i="11" s="1"/>
  <c r="H129" i="11" s="1"/>
  <c r="H130" i="11" s="1"/>
  <c r="H131" i="11" s="1"/>
  <c r="H132" i="11" s="1"/>
  <c r="H133" i="11" s="1"/>
  <c r="H134" i="11" s="1"/>
  <c r="H135" i="11" s="1"/>
  <c r="H136" i="11" s="1"/>
  <c r="H137" i="11" s="1"/>
  <c r="H138" i="11" s="1"/>
  <c r="H139" i="11" s="1"/>
  <c r="H140" i="11" s="1"/>
  <c r="H141" i="11" s="1"/>
  <c r="H142" i="11" s="1"/>
  <c r="H143" i="11" s="1"/>
  <c r="H144" i="11" s="1"/>
  <c r="H145" i="11" s="1"/>
  <c r="H146" i="11" s="1"/>
  <c r="H147" i="11" s="1"/>
  <c r="H148" i="11" s="1"/>
  <c r="H149" i="11" s="1"/>
  <c r="H150" i="11" s="1"/>
  <c r="H151" i="11" s="1"/>
  <c r="H152" i="11" s="1"/>
  <c r="H153" i="11" s="1"/>
  <c r="H154" i="11" s="1"/>
  <c r="H155" i="11" s="1"/>
  <c r="H156" i="11" s="1"/>
  <c r="H157" i="11" s="1"/>
  <c r="H158" i="11" s="1"/>
  <c r="H159" i="11" s="1"/>
  <c r="H160" i="11" s="1"/>
  <c r="H161" i="11" s="1"/>
  <c r="H162" i="11" s="1"/>
  <c r="H163" i="11" s="1"/>
  <c r="H164" i="11" s="1"/>
  <c r="H165" i="11" s="1"/>
  <c r="H166" i="11" s="1"/>
  <c r="H167" i="11" s="1"/>
  <c r="H168" i="11" s="1"/>
  <c r="H169" i="11" s="1"/>
  <c r="H170" i="11" s="1"/>
  <c r="H171" i="11" s="1"/>
  <c r="H172" i="11" s="1"/>
  <c r="H173" i="11" s="1"/>
  <c r="H174" i="11" s="1"/>
  <c r="H175" i="11" s="1"/>
  <c r="H176" i="11" s="1"/>
  <c r="H177" i="11" s="1"/>
  <c r="H178" i="11" s="1"/>
  <c r="H179" i="11" s="1"/>
  <c r="H180" i="11" s="1"/>
  <c r="H181" i="11" s="1"/>
  <c r="H182" i="11" s="1"/>
  <c r="H183" i="11" s="1"/>
  <c r="H184" i="11" s="1"/>
  <c r="H185" i="11" s="1"/>
  <c r="H186" i="11" s="1"/>
  <c r="H187" i="11" s="1"/>
  <c r="H188" i="11" s="1"/>
  <c r="H189" i="11" s="1"/>
  <c r="H190" i="11" s="1"/>
  <c r="H191" i="11" s="1"/>
  <c r="H192" i="11" s="1"/>
  <c r="H193" i="11" s="1"/>
  <c r="H194" i="11" s="1"/>
  <c r="H195" i="11" s="1"/>
  <c r="H196" i="11" s="1"/>
  <c r="H197" i="11" s="1"/>
  <c r="H198" i="11" s="1"/>
  <c r="H199" i="11" s="1"/>
  <c r="H200" i="11" s="1"/>
  <c r="F10" i="1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F119" i="11" s="1"/>
  <c r="F120" i="11" s="1"/>
  <c r="F121" i="11" s="1"/>
  <c r="F122" i="11" s="1"/>
  <c r="F123" i="11" s="1"/>
  <c r="F124" i="11" s="1"/>
  <c r="F125" i="11" s="1"/>
  <c r="F126" i="11" s="1"/>
  <c r="F127" i="11" s="1"/>
  <c r="F128" i="11" s="1"/>
  <c r="F129" i="11" s="1"/>
  <c r="F130" i="11" s="1"/>
  <c r="F131" i="11" s="1"/>
  <c r="F132" i="11" s="1"/>
  <c r="F133" i="11" s="1"/>
  <c r="F134" i="11" s="1"/>
  <c r="F135" i="11" s="1"/>
  <c r="F136" i="11" s="1"/>
  <c r="F137" i="11" s="1"/>
  <c r="F138" i="11" s="1"/>
  <c r="F139" i="11" s="1"/>
  <c r="F140" i="11" s="1"/>
  <c r="F141" i="11" s="1"/>
  <c r="F142" i="11" s="1"/>
  <c r="F143" i="11" s="1"/>
  <c r="F144" i="11" s="1"/>
  <c r="F145" i="11" s="1"/>
  <c r="F146" i="11" s="1"/>
  <c r="F147" i="11" s="1"/>
  <c r="F148" i="11" s="1"/>
  <c r="F149" i="11" s="1"/>
  <c r="F150" i="11" s="1"/>
  <c r="F151" i="11" s="1"/>
  <c r="F152" i="11" s="1"/>
  <c r="F153" i="11" s="1"/>
  <c r="F154" i="11" s="1"/>
  <c r="F155" i="11" s="1"/>
  <c r="F156" i="11" s="1"/>
  <c r="F157" i="11" s="1"/>
  <c r="F158" i="11" s="1"/>
  <c r="F159" i="11" s="1"/>
  <c r="F160" i="11" s="1"/>
  <c r="F161" i="11" s="1"/>
  <c r="F162" i="11" s="1"/>
  <c r="F163" i="11" s="1"/>
  <c r="F164" i="11" s="1"/>
  <c r="F165" i="11" s="1"/>
  <c r="F166" i="11" s="1"/>
  <c r="F167" i="11" s="1"/>
  <c r="F168" i="11" s="1"/>
  <c r="F169" i="11" s="1"/>
  <c r="F170" i="11" s="1"/>
  <c r="F171" i="11" s="1"/>
  <c r="F172" i="11" s="1"/>
  <c r="F173" i="11" s="1"/>
  <c r="F174" i="11" s="1"/>
  <c r="F175" i="11" s="1"/>
  <c r="F176" i="11" s="1"/>
  <c r="F177" i="11" s="1"/>
  <c r="F178" i="11" s="1"/>
  <c r="F179" i="11" s="1"/>
  <c r="F180" i="11" s="1"/>
  <c r="F181" i="11" s="1"/>
  <c r="F182" i="11" s="1"/>
  <c r="F183" i="11" s="1"/>
  <c r="F184" i="11" s="1"/>
  <c r="F185" i="11" s="1"/>
  <c r="F186" i="11" s="1"/>
  <c r="F187" i="11" s="1"/>
  <c r="F188" i="11" s="1"/>
  <c r="F189" i="11" s="1"/>
  <c r="F190" i="11" s="1"/>
  <c r="F191" i="11" s="1"/>
  <c r="F192" i="11" s="1"/>
  <c r="F193" i="11" s="1"/>
  <c r="F194" i="11" s="1"/>
  <c r="F195" i="11" s="1"/>
  <c r="F196" i="11" s="1"/>
  <c r="F197" i="11" s="1"/>
  <c r="F198" i="11" s="1"/>
  <c r="F199" i="11" s="1"/>
  <c r="F200" i="11" s="1"/>
  <c r="D3" i="11" l="1"/>
  <c r="D4" i="11"/>
  <c r="D2" i="11"/>
  <c r="CJ22" i="10" l="1"/>
  <c r="CJ23" i="10"/>
  <c r="CJ24" i="10"/>
  <c r="CJ21" i="10"/>
  <c r="AG22" i="10" l="1"/>
  <c r="AG23" i="10"/>
  <c r="AG24" i="10"/>
  <c r="AA22" i="10"/>
  <c r="AA23" i="10"/>
  <c r="AA24" i="10"/>
  <c r="U22" i="10"/>
  <c r="U23" i="10"/>
  <c r="U24" i="10"/>
  <c r="AG21" i="10"/>
  <c r="AA21" i="10"/>
  <c r="U21" i="10"/>
  <c r="P15" i="10"/>
  <c r="P13" i="10"/>
  <c r="AS5" i="10"/>
  <c r="AT5" i="10" s="1"/>
  <c r="A42" i="8"/>
  <c r="A28" i="8"/>
  <c r="A27" i="8"/>
  <c r="A26" i="8"/>
  <c r="A25" i="8"/>
  <c r="A24" i="8"/>
  <c r="A23" i="8"/>
  <c r="A22" i="8"/>
  <c r="A21" i="8"/>
  <c r="A20" i="8"/>
  <c r="A19" i="8"/>
  <c r="A46" i="8"/>
  <c r="BB23" i="10" l="1"/>
  <c r="BE23" i="10" s="1"/>
  <c r="BB24" i="10"/>
  <c r="BE24" i="10" s="1"/>
  <c r="BB22" i="10"/>
  <c r="BE22" i="10" s="1"/>
  <c r="BB21" i="10"/>
  <c r="BE21" i="10" s="1"/>
  <c r="AI4" i="10"/>
  <c r="AI2" i="10"/>
  <c r="AV21" i="10"/>
  <c r="AV24" i="10"/>
  <c r="BM23" i="10"/>
  <c r="CH22" i="10"/>
  <c r="AV23" i="10"/>
  <c r="BM22" i="10"/>
  <c r="AV22" i="10"/>
  <c r="CH24" i="10"/>
  <c r="CH23" i="10"/>
  <c r="E13" i="10"/>
  <c r="Q6" i="10"/>
  <c r="E6" i="10"/>
  <c r="D8" i="10"/>
  <c r="R14" i="10"/>
  <c r="AB13" i="10"/>
  <c r="D9" i="10"/>
  <c r="R12" i="10"/>
  <c r="Y58" i="10"/>
  <c r="E14" i="10"/>
  <c r="B12" i="10"/>
  <c r="I12" i="10"/>
  <c r="A55" i="10"/>
  <c r="D7" i="10"/>
  <c r="BI24" i="10"/>
  <c r="CH21" i="10"/>
  <c r="BI22" i="10"/>
  <c r="AQ23" i="10"/>
  <c r="BI23" i="10"/>
  <c r="AQ24" i="10"/>
  <c r="BM24" i="10" s="1"/>
  <c r="BI21" i="10"/>
  <c r="AQ22" i="10"/>
  <c r="AQ21" i="10"/>
  <c r="AB14" i="10"/>
  <c r="B15" i="10"/>
  <c r="AB9" i="10"/>
  <c r="R9" i="10"/>
  <c r="R8" i="10"/>
  <c r="AB8" i="10"/>
  <c r="D10" i="10"/>
  <c r="R10" i="10"/>
  <c r="A54" i="10"/>
  <c r="R13" i="10"/>
  <c r="AI54" i="10"/>
  <c r="B14" i="10"/>
  <c r="A58" i="10"/>
  <c r="AB10" i="10"/>
  <c r="AB15" i="10"/>
  <c r="R11" i="10"/>
  <c r="AB11" i="10"/>
  <c r="R7" i="10"/>
  <c r="AB12" i="10"/>
  <c r="AB7" i="10"/>
  <c r="B13" i="10"/>
  <c r="BR23" i="10" l="1"/>
  <c r="BR24" i="10"/>
  <c r="BR22" i="10"/>
  <c r="BM21" i="10"/>
  <c r="BR21" i="10" s="1"/>
  <c r="AF22" i="3"/>
  <c r="AF23" i="3"/>
  <c r="AF24" i="3"/>
  <c r="AF21" i="3"/>
  <c r="T22" i="3"/>
  <c r="Z22" i="3"/>
  <c r="T23" i="3"/>
  <c r="Z23" i="3"/>
  <c r="T24" i="3"/>
  <c r="Z24" i="3"/>
  <c r="Z21" i="3"/>
  <c r="T21" i="3"/>
  <c r="I25" i="3"/>
  <c r="AZ49" i="3" s="1"/>
  <c r="BA49" i="3" s="1"/>
  <c r="I23" i="3"/>
  <c r="AZ51" i="3" s="1"/>
  <c r="I22" i="3"/>
  <c r="AZ52" i="3" s="1"/>
  <c r="I21" i="3"/>
  <c r="AZ55" i="3" s="1"/>
  <c r="I20" i="3"/>
  <c r="AZ54" i="3" s="1"/>
  <c r="Q15" i="3"/>
  <c r="Q13" i="3"/>
  <c r="AJ6" i="3"/>
  <c r="E54" i="3"/>
  <c r="Z58" i="3"/>
  <c r="B58" i="3"/>
  <c r="E55" i="3"/>
  <c r="S14" i="3"/>
  <c r="AC13" i="3"/>
  <c r="J12" i="3"/>
  <c r="C12" i="3"/>
  <c r="E9" i="3"/>
  <c r="E8" i="3"/>
  <c r="E7" i="3"/>
  <c r="AN6" i="3"/>
  <c r="R6" i="3"/>
  <c r="F6" i="3"/>
  <c r="AU5" i="3"/>
  <c r="AG54" i="3" s="1"/>
  <c r="AJ4" i="3"/>
  <c r="BY21" i="10" l="1"/>
  <c r="CB21" i="10"/>
  <c r="BV21" i="10"/>
  <c r="M1" i="4" s="1"/>
  <c r="BV24" i="10"/>
  <c r="M4" i="4" s="1"/>
  <c r="BY24" i="10"/>
  <c r="CB24" i="10"/>
  <c r="BV22" i="10"/>
  <c r="M2" i="4" s="1"/>
  <c r="CB22" i="10"/>
  <c r="BY22" i="10"/>
  <c r="BV23" i="10"/>
  <c r="M3" i="4" s="1"/>
  <c r="BY23" i="10"/>
  <c r="CB23" i="10"/>
  <c r="BE49" i="3"/>
  <c r="BE50" i="3"/>
  <c r="BC50" i="3"/>
  <c r="BD50" i="3" s="1"/>
  <c r="F48" i="3" s="1"/>
  <c r="BC49" i="3"/>
  <c r="S12" i="3"/>
  <c r="S7" i="3"/>
  <c r="AC7" i="3"/>
  <c r="F13" i="3"/>
  <c r="S8" i="3"/>
  <c r="S13" i="3"/>
  <c r="C14" i="3"/>
  <c r="AC12" i="3"/>
  <c r="C13" i="3"/>
  <c r="AC8" i="3"/>
  <c r="S9" i="3"/>
  <c r="F14" i="3"/>
  <c r="E10" i="3"/>
  <c r="AC14" i="3"/>
  <c r="AC9" i="3"/>
  <c r="AJ2" i="3"/>
  <c r="S10" i="3"/>
  <c r="C15" i="3"/>
  <c r="AC10" i="3"/>
  <c r="AC15" i="3"/>
  <c r="S11" i="3"/>
  <c r="AC11" i="3"/>
  <c r="E50" i="1" l="1"/>
  <c r="E48" i="10"/>
  <c r="F52" i="3"/>
  <c r="E52" i="10" s="1"/>
  <c r="I48" i="3"/>
  <c r="BD49" i="3"/>
  <c r="F51" i="3" s="1"/>
  <c r="E51" i="10" s="1"/>
  <c r="F49" i="3"/>
  <c r="E51" i="1" l="1"/>
  <c r="E49" i="10"/>
  <c r="H50" i="1"/>
  <c r="H48" i="10"/>
  <c r="E54" i="1"/>
  <c r="I52" i="3"/>
  <c r="E53" i="1"/>
  <c r="I51" i="3"/>
  <c r="I49" i="3"/>
  <c r="AT5" i="1"/>
  <c r="E49" i="1" l="1"/>
  <c r="D24" i="1"/>
  <c r="G23" i="1"/>
  <c r="G22" i="1"/>
  <c r="G21" i="1"/>
  <c r="G20" i="1"/>
  <c r="AI2" i="1"/>
  <c r="AI4" i="1"/>
  <c r="I12" i="1"/>
  <c r="AB26" i="1"/>
  <c r="U23" i="1"/>
  <c r="S26" i="1"/>
  <c r="U22" i="1"/>
  <c r="J26" i="1"/>
  <c r="U21" i="1"/>
  <c r="A26" i="1"/>
  <c r="AC20" i="1"/>
  <c r="Y20" i="1"/>
  <c r="U20" i="1"/>
  <c r="A36" i="1"/>
  <c r="G25" i="1"/>
  <c r="AA36" i="1"/>
  <c r="J36" i="1"/>
  <c r="S36" i="1"/>
  <c r="AG20" i="1"/>
  <c r="D8" i="1"/>
  <c r="H51" i="1"/>
  <c r="H49" i="10"/>
  <c r="H53" i="1"/>
  <c r="H51" i="10"/>
  <c r="H54" i="1"/>
  <c r="H52" i="10"/>
  <c r="E14" i="1"/>
  <c r="E13" i="1"/>
  <c r="AB15" i="1"/>
  <c r="AB8" i="1"/>
  <c r="R14" i="1"/>
  <c r="AB14" i="1"/>
  <c r="AB11" i="1"/>
  <c r="AB13" i="1"/>
  <c r="AB12" i="1"/>
  <c r="AB10" i="1"/>
  <c r="AB9" i="1"/>
  <c r="AB7" i="1"/>
  <c r="A62" i="1"/>
  <c r="A59" i="1"/>
  <c r="Y62" i="1"/>
  <c r="AI58" i="1"/>
  <c r="A58" i="1"/>
  <c r="E6" i="1"/>
  <c r="AM6" i="1"/>
  <c r="B12" i="1"/>
  <c r="B13" i="1"/>
  <c r="B14" i="1"/>
  <c r="B15" i="1"/>
  <c r="D7" i="1"/>
  <c r="R11" i="1"/>
  <c r="R12" i="1"/>
  <c r="R13" i="1"/>
  <c r="Q6" i="1"/>
  <c r="D9" i="1"/>
  <c r="R7" i="1"/>
  <c r="R8" i="1"/>
  <c r="R9" i="1"/>
  <c r="R10" i="1"/>
  <c r="D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095" authorId="0" shapeId="0" xr:uid="{D47CEC46-4D80-45AD-917E-C04802A6819B}">
      <text>
        <r>
          <rPr>
            <b/>
            <sz val="9"/>
            <color indexed="81"/>
            <rFont val="Segoe UI"/>
            <family val="2"/>
          </rPr>
          <t>020203_AT_Details_Dach Dachplatte_PREFA_2021-Q1|#00010595|Text</t>
        </r>
      </text>
    </comment>
    <comment ref="P1095" authorId="0" shapeId="0" xr:uid="{E821D203-227F-4906-8124-4754A600FD3D}">
      <text>
        <r>
          <rPr>
            <b/>
            <sz val="9"/>
            <color indexed="81"/>
            <rFont val="Segoe UI"/>
            <family val="2"/>
          </rPr>
          <t>020203_AT_Details_Dach Dachplatte_PREFA_2021-Q1|#00010595|Text</t>
        </r>
      </text>
    </comment>
    <comment ref="B1096" authorId="0" shapeId="0" xr:uid="{D62E2939-0FAF-44FA-B74C-CDE1F18A81E8}">
      <text>
        <r>
          <rPr>
            <b/>
            <sz val="9"/>
            <color indexed="81"/>
            <rFont val="Segoe UI"/>
            <family val="2"/>
          </rPr>
          <t>020203_AT_Details_Dach Dachplatte_PREFA_2021-Q1|#000105AF|Text</t>
        </r>
      </text>
    </comment>
    <comment ref="P1096" authorId="0" shapeId="0" xr:uid="{815D9B3C-6731-4647-8DC7-B39F10B8E028}">
      <text>
        <r>
          <rPr>
            <b/>
            <sz val="9"/>
            <color indexed="81"/>
            <rFont val="Segoe UI"/>
            <family val="2"/>
          </rPr>
          <t>020203_AT_Details_Dach Dachplatte_PREFA_2021-Q1|#000105AF|Text</t>
        </r>
      </text>
    </comment>
    <comment ref="B1097" authorId="0" shapeId="0" xr:uid="{FEA13720-1A60-4EA5-931A-CAFB68B60651}">
      <text>
        <r>
          <rPr>
            <b/>
            <sz val="9"/>
            <color indexed="81"/>
            <rFont val="Segoe UI"/>
            <family val="2"/>
          </rPr>
          <t>020203_AT_Details_Dach Dachplatte_PREFA_2021-Q1|#0001059D|Text</t>
        </r>
      </text>
    </comment>
    <comment ref="P1097" authorId="0" shapeId="0" xr:uid="{11412FB0-CBA4-4887-94E4-C4C19422CAF2}">
      <text>
        <r>
          <rPr>
            <b/>
            <sz val="9"/>
            <color indexed="81"/>
            <rFont val="Segoe UI"/>
            <family val="2"/>
          </rPr>
          <t>020203_AT_Details_Dach Dachplatte_PREFA_2021-Q1|#0001059D|Text</t>
        </r>
      </text>
    </comment>
    <comment ref="B1098" authorId="0" shapeId="0" xr:uid="{F7C03ED3-70D3-4837-8D7A-7DE1DA9AC5EF}">
      <text>
        <r>
          <rPr>
            <b/>
            <sz val="9"/>
            <color indexed="81"/>
            <rFont val="Segoe UI"/>
            <family val="2"/>
          </rPr>
          <t>020203_AT_Details_Dach Dachplatte_PREFA_2021-Q1|#0001059F|Text</t>
        </r>
      </text>
    </comment>
    <comment ref="P1098" authorId="0" shapeId="0" xr:uid="{C9C468B3-BCDA-4C70-A72B-BEF50F70CD6B}">
      <text>
        <r>
          <rPr>
            <b/>
            <sz val="9"/>
            <color indexed="81"/>
            <rFont val="Segoe UI"/>
            <family val="2"/>
          </rPr>
          <t>020203_AT_Details_Dach Dachplatte_PREFA_2021-Q1|#0001059F|Text</t>
        </r>
      </text>
    </comment>
    <comment ref="B1099" authorId="0" shapeId="0" xr:uid="{A2D8C449-1C60-4C83-83E9-C7F3FFD09893}">
      <text>
        <r>
          <rPr>
            <b/>
            <sz val="9"/>
            <color indexed="81"/>
            <rFont val="Segoe UI"/>
            <family val="2"/>
          </rPr>
          <t>020203_AT_Details_Dach Dachplatte_PREFA_2021-Q1|#000103E4|Text</t>
        </r>
      </text>
    </comment>
    <comment ref="P1099" authorId="0" shapeId="0" xr:uid="{E36FEE19-F0B7-448B-BF6D-8D09A3266E85}">
      <text>
        <r>
          <rPr>
            <b/>
            <sz val="9"/>
            <color indexed="81"/>
            <rFont val="Segoe UI"/>
            <family val="2"/>
          </rPr>
          <t>020203_AT_Details_Dach Dachplatte_PREFA_2021-Q1|#000103E4|Text</t>
        </r>
      </text>
    </comment>
    <comment ref="B1100" authorId="0" shapeId="0" xr:uid="{A729AA38-44A4-4717-B0CD-C86AA44BBBD2}">
      <text>
        <r>
          <rPr>
            <b/>
            <sz val="9"/>
            <color indexed="81"/>
            <rFont val="Segoe UI"/>
            <family val="2"/>
          </rPr>
          <t>020203_AT_Details_Dach Dachplatte_PREFA_2021-Q1|#000105A1|Text</t>
        </r>
      </text>
    </comment>
    <comment ref="P1100" authorId="0" shapeId="0" xr:uid="{DE0D4888-1F13-4EBB-9B1E-FAC1DCD2F249}">
      <text>
        <r>
          <rPr>
            <b/>
            <sz val="9"/>
            <color indexed="81"/>
            <rFont val="Segoe UI"/>
            <family val="2"/>
          </rPr>
          <t>020203_AT_Details_Dach Dachplatte_PREFA_2021-Q1|#000105A1|Text</t>
        </r>
      </text>
    </comment>
    <comment ref="B1101" authorId="0" shapeId="0" xr:uid="{9F9A74C6-3404-41DC-9900-7E65A71E678D}">
      <text>
        <r>
          <rPr>
            <b/>
            <sz val="9"/>
            <color indexed="81"/>
            <rFont val="Segoe UI"/>
            <family val="2"/>
          </rPr>
          <t>020203_AT_Details_Dach Dachplatte_PREFA_2021-Q1|#000103EA|Text</t>
        </r>
      </text>
    </comment>
    <comment ref="P1101" authorId="0" shapeId="0" xr:uid="{3255AB3C-5ACD-45DC-A369-625805929FB2}">
      <text>
        <r>
          <rPr>
            <b/>
            <sz val="9"/>
            <color indexed="81"/>
            <rFont val="Segoe UI"/>
            <family val="2"/>
          </rPr>
          <t>020203_AT_Details_Dach Dachplatte_PREFA_2021-Q1|#000103EA|Text</t>
        </r>
      </text>
    </comment>
    <comment ref="B1102" authorId="0" shapeId="0" xr:uid="{D9C7CBAA-A1C7-42C4-A970-2B01BE3DD421}">
      <text>
        <r>
          <rPr>
            <b/>
            <sz val="9"/>
            <color indexed="81"/>
            <rFont val="Segoe UI"/>
            <family val="2"/>
          </rPr>
          <t>020203_AT_Details_Dach Dachplatte_PREFA_2021-Q1|#00010396|Text</t>
        </r>
      </text>
    </comment>
    <comment ref="P1102" authorId="0" shapeId="0" xr:uid="{C38D8117-B568-4B69-8D62-BD9504C36CD9}">
      <text>
        <r>
          <rPr>
            <b/>
            <sz val="9"/>
            <color indexed="81"/>
            <rFont val="Segoe UI"/>
            <family val="2"/>
          </rPr>
          <t>020203_AT_Details_Dach Dachplatte_PREFA_2021-Q1|#00010396|Text</t>
        </r>
      </text>
    </comment>
    <comment ref="B1103" authorId="0" shapeId="0" xr:uid="{B3824F4C-6204-4963-9469-AFB74F1BDDFD}">
      <text>
        <r>
          <rPr>
            <b/>
            <sz val="9"/>
            <color indexed="81"/>
            <rFont val="Segoe UI"/>
            <family val="2"/>
          </rPr>
          <t>020203_AT_Details_Dach Dachplatte_PREFA_2021-Q1|#00010129|Text</t>
        </r>
      </text>
    </comment>
    <comment ref="P1103" authorId="0" shapeId="0" xr:uid="{5BF3E7DB-70FD-4AE1-AD63-1686FAA287F6}">
      <text>
        <r>
          <rPr>
            <b/>
            <sz val="9"/>
            <color indexed="81"/>
            <rFont val="Segoe UI"/>
            <family val="2"/>
          </rPr>
          <t>020203_AT_Details_Dach Dachplatte_PREFA_2021-Q1|#00010129|Text</t>
        </r>
      </text>
    </comment>
    <comment ref="B1104" authorId="0" shapeId="0" xr:uid="{30B600E6-DF8B-4A5C-8980-751BAFBDE4F1}">
      <text>
        <r>
          <rPr>
            <b/>
            <sz val="9"/>
            <color indexed="81"/>
            <rFont val="Segoe UI"/>
            <family val="2"/>
          </rPr>
          <t>020203_AT_Details_Dach Dachplatte_PREFA_2021-Q1|#0001039A|Text</t>
        </r>
      </text>
    </comment>
    <comment ref="P1104" authorId="0" shapeId="0" xr:uid="{009B6EB5-9C24-4672-9038-14BCD0549E7E}">
      <text>
        <r>
          <rPr>
            <b/>
            <sz val="9"/>
            <color indexed="81"/>
            <rFont val="Segoe UI"/>
            <family val="2"/>
          </rPr>
          <t>020203_AT_Details_Dach Dachplatte_PREFA_2021-Q1|#0001039A|Text</t>
        </r>
      </text>
    </comment>
    <comment ref="B1105" authorId="0" shapeId="0" xr:uid="{FFB8C275-11E3-43F7-8DFC-E9B79637378F}">
      <text>
        <r>
          <rPr>
            <b/>
            <sz val="9"/>
            <color indexed="81"/>
            <rFont val="Segoe UI"/>
            <family val="2"/>
          </rPr>
          <t>020203_AT_Details_Dach Dachplatte_PREFA_2021-Q1|#0000F34D|Text</t>
        </r>
      </text>
    </comment>
    <comment ref="P1105" authorId="0" shapeId="0" xr:uid="{9B881E66-F73A-4738-A129-4C1E0A33598D}">
      <text>
        <r>
          <rPr>
            <b/>
            <sz val="9"/>
            <color indexed="81"/>
            <rFont val="Segoe UI"/>
            <family val="2"/>
          </rPr>
          <t>020203_AT_Details_Dach Dachplatte_PREFA_2021-Q1|#0000F34D|Text</t>
        </r>
      </text>
    </comment>
    <comment ref="B1106" authorId="0" shapeId="0" xr:uid="{5B3DCF33-4B71-4282-AAE6-F2C46431C36E}">
      <text>
        <r>
          <rPr>
            <b/>
            <sz val="9"/>
            <color indexed="81"/>
            <rFont val="Segoe UI"/>
            <family val="2"/>
          </rPr>
          <t>020203_AT_Details_Dach Dachplatte_PREFA_2021-Q1|#00009DC0|Text</t>
        </r>
      </text>
    </comment>
    <comment ref="P1106" authorId="0" shapeId="0" xr:uid="{E6FCAEAB-FAAE-4AB4-B5BF-64EC12DA2623}">
      <text>
        <r>
          <rPr>
            <b/>
            <sz val="9"/>
            <color indexed="81"/>
            <rFont val="Segoe UI"/>
            <family val="2"/>
          </rPr>
          <t>020203_AT_Details_Dach Dachplatte_PREFA_2021-Q1|#00009DC0|Text</t>
        </r>
      </text>
    </comment>
    <comment ref="B1107" authorId="0" shapeId="0" xr:uid="{49D81D21-A0B6-4DA5-BF7C-612525E62C88}">
      <text>
        <r>
          <rPr>
            <b/>
            <sz val="9"/>
            <color indexed="81"/>
            <rFont val="Segoe UI"/>
            <family val="2"/>
          </rPr>
          <t>020203_AT_Details_Dach Dachplatte_PREFA_2021-Q1|#000102C8|Text</t>
        </r>
      </text>
    </comment>
    <comment ref="P1107" authorId="0" shapeId="0" xr:uid="{10D5FC43-590B-4DF0-AC58-DE1104DBDD66}">
      <text>
        <r>
          <rPr>
            <b/>
            <sz val="9"/>
            <color indexed="81"/>
            <rFont val="Segoe UI"/>
            <family val="2"/>
          </rPr>
          <t>020203_AT_Details_Dach Dachplatte_PREFA_2021-Q1|#000102C8|Text</t>
        </r>
      </text>
    </comment>
    <comment ref="B1108" authorId="0" shapeId="0" xr:uid="{9FFC99AF-DC1A-44C4-B5F1-4AF9B562097F}">
      <text>
        <r>
          <rPr>
            <b/>
            <sz val="9"/>
            <color indexed="81"/>
            <rFont val="Segoe UI"/>
            <family val="2"/>
          </rPr>
          <t>020203_AT_Details_Dach Dachplatte_PREFA_2021-Q1|#00010354|Text</t>
        </r>
      </text>
    </comment>
    <comment ref="P1108" authorId="0" shapeId="0" xr:uid="{78A01F32-3408-43A3-8EEA-0B19EB0EB933}">
      <text>
        <r>
          <rPr>
            <b/>
            <sz val="9"/>
            <color indexed="81"/>
            <rFont val="Segoe UI"/>
            <family val="2"/>
          </rPr>
          <t>020203_AT_Details_Dach Dachplatte_PREFA_2021-Q1|#00010354|Text</t>
        </r>
      </text>
    </comment>
    <comment ref="B1109" authorId="0" shapeId="0" xr:uid="{D4854A7E-0A44-45DA-B4EC-B59BF76C4C7B}">
      <text>
        <r>
          <rPr>
            <b/>
            <sz val="9"/>
            <color indexed="81"/>
            <rFont val="Segoe UI"/>
            <family val="2"/>
          </rPr>
          <t>020203_AT_Details_Dach Dachplatte_PREFA_2021-Q1|#000103FA|Text</t>
        </r>
      </text>
    </comment>
    <comment ref="P1109" authorId="0" shapeId="0" xr:uid="{1B0628EE-B967-4905-9D62-90F07BC46BBD}">
      <text>
        <r>
          <rPr>
            <b/>
            <sz val="9"/>
            <color indexed="81"/>
            <rFont val="Segoe UI"/>
            <family val="2"/>
          </rPr>
          <t>020203_AT_Details_Dach Dachplatte_PREFA_2021-Q1|#000103FA|Text</t>
        </r>
      </text>
    </comment>
    <comment ref="B1110" authorId="0" shapeId="0" xr:uid="{2B41E206-C5CE-43A7-8FF7-E797AB835B7D}">
      <text>
        <r>
          <rPr>
            <b/>
            <sz val="9"/>
            <color indexed="81"/>
            <rFont val="Segoe UI"/>
            <family val="2"/>
          </rPr>
          <t>020203_AT_Details_Dach Dachplatte_PREFA_2021-Q1|#00009C93|Text</t>
        </r>
      </text>
    </comment>
    <comment ref="P1110" authorId="0" shapeId="0" xr:uid="{5A240B3D-4A7B-40AB-8C00-BAD244AE96D3}">
      <text>
        <r>
          <rPr>
            <b/>
            <sz val="9"/>
            <color indexed="81"/>
            <rFont val="Segoe UI"/>
            <family val="2"/>
          </rPr>
          <t>020203_AT_Details_Dach Dachplatte_PREFA_2021-Q1|#00009C93|Text</t>
        </r>
      </text>
    </comment>
    <comment ref="B1111" authorId="0" shapeId="0" xr:uid="{E5BBF00F-8D9E-4AB9-885E-19AF86B77479}">
      <text>
        <r>
          <rPr>
            <b/>
            <sz val="9"/>
            <color indexed="81"/>
            <rFont val="Segoe UI"/>
            <family val="2"/>
          </rPr>
          <t>020203_AT_Details_Dach Dachplatte_PREFA_2021-Q1|#00010400|Text</t>
        </r>
      </text>
    </comment>
    <comment ref="P1111" authorId="0" shapeId="0" xr:uid="{1AF9EA3B-4CB8-4CFB-88CF-59B95705C8B2}">
      <text>
        <r>
          <rPr>
            <b/>
            <sz val="9"/>
            <color indexed="81"/>
            <rFont val="Segoe UI"/>
            <family val="2"/>
          </rPr>
          <t>020203_AT_Details_Dach Dachplatte_PREFA_2021-Q1|#00010400|Text</t>
        </r>
      </text>
    </comment>
    <comment ref="B1112" authorId="0" shapeId="0" xr:uid="{943F79E8-44D3-4A51-98D1-0F3C14335182}">
      <text>
        <r>
          <rPr>
            <b/>
            <sz val="9"/>
            <color indexed="81"/>
            <rFont val="Segoe UI"/>
            <family val="2"/>
          </rPr>
          <t>020203_AT_Details_Dach Dachplatte_PREFA_2021-Q1|#00010401|Text</t>
        </r>
      </text>
    </comment>
    <comment ref="P1112" authorId="0" shapeId="0" xr:uid="{B88E29B6-B71A-4A90-82B4-E29726AA06DA}">
      <text>
        <r>
          <rPr>
            <b/>
            <sz val="9"/>
            <color indexed="81"/>
            <rFont val="Segoe UI"/>
            <family val="2"/>
          </rPr>
          <t>020203_AT_Details_Dach Dachplatte_PREFA_2021-Q1|#00010401|Text</t>
        </r>
      </text>
    </comment>
    <comment ref="B1113" authorId="0" shapeId="0" xr:uid="{BEFAEB5A-2435-4C39-96FC-4BD487068ED4}">
      <text>
        <r>
          <rPr>
            <b/>
            <sz val="9"/>
            <color indexed="81"/>
            <rFont val="Segoe UI"/>
            <family val="2"/>
          </rPr>
          <t>020203_AT_Details_Dach Dachplatte_PREFA_2021-Q1|#00010402|Text</t>
        </r>
      </text>
    </comment>
    <comment ref="P1113" authorId="0" shapeId="0" xr:uid="{D2F4610B-DD00-4670-A341-77ADFFB98D7F}">
      <text>
        <r>
          <rPr>
            <b/>
            <sz val="9"/>
            <color indexed="81"/>
            <rFont val="Segoe UI"/>
            <family val="2"/>
          </rPr>
          <t>020203_AT_Details_Dach Dachplatte_PREFA_2021-Q1|#00010402|Text</t>
        </r>
      </text>
    </comment>
    <comment ref="B1114" authorId="0" shapeId="0" xr:uid="{F55B57D7-4CA5-4A6E-B386-E70FA6813D65}">
      <text>
        <r>
          <rPr>
            <b/>
            <sz val="9"/>
            <color indexed="81"/>
            <rFont val="Segoe UI"/>
            <family val="2"/>
          </rPr>
          <t>020203_AT_Details_Dach Dachplatte_PREFA_2021-Q1|#00010403|Text</t>
        </r>
      </text>
    </comment>
    <comment ref="P1114" authorId="0" shapeId="0" xr:uid="{E2BC77C2-1651-4BDA-95A8-2A87D06BB223}">
      <text>
        <r>
          <rPr>
            <b/>
            <sz val="9"/>
            <color indexed="81"/>
            <rFont val="Segoe UI"/>
            <family val="2"/>
          </rPr>
          <t>020203_AT_Details_Dach Dachplatte_PREFA_2021-Q1|#00010403|Text</t>
        </r>
      </text>
    </comment>
    <comment ref="B1115" authorId="0" shapeId="0" xr:uid="{518A43C0-F0C3-4802-934F-273E9E4ACCAC}">
      <text>
        <r>
          <rPr>
            <b/>
            <sz val="9"/>
            <color indexed="81"/>
            <rFont val="Segoe UI"/>
            <family val="2"/>
          </rPr>
          <t>020203_AT_Details_Dach Dachplatte_PREFA_2021-Q1|#00010404|Text</t>
        </r>
      </text>
    </comment>
    <comment ref="P1115" authorId="0" shapeId="0" xr:uid="{B662EBA2-DBF2-4BE2-B7B9-683E719B2268}">
      <text>
        <r>
          <rPr>
            <b/>
            <sz val="9"/>
            <color indexed="81"/>
            <rFont val="Segoe UI"/>
            <family val="2"/>
          </rPr>
          <t>020203_AT_Details_Dach Dachplatte_PREFA_2021-Q1|#00010404|Text</t>
        </r>
      </text>
    </comment>
    <comment ref="B1116" authorId="0" shapeId="0" xr:uid="{42EC5087-44D1-4935-8D92-E73B55989A56}">
      <text>
        <r>
          <rPr>
            <b/>
            <sz val="9"/>
            <color indexed="81"/>
            <rFont val="Segoe UI"/>
            <family val="2"/>
          </rPr>
          <t>020203_AT_Details_Dach Dachplatte_PREFA_2021-Q1|#00010405|Text</t>
        </r>
      </text>
    </comment>
    <comment ref="P1116" authorId="0" shapeId="0" xr:uid="{F1CF48A6-B62C-4907-8CEC-488A9B6C1765}">
      <text>
        <r>
          <rPr>
            <b/>
            <sz val="9"/>
            <color indexed="81"/>
            <rFont val="Segoe UI"/>
            <family val="2"/>
          </rPr>
          <t>020203_AT_Details_Dach Dachplatte_PREFA_2021-Q1|#00010405|Text</t>
        </r>
      </text>
    </comment>
    <comment ref="B1117" authorId="0" shapeId="0" xr:uid="{EBA95E35-071A-4BCB-AF00-6258F9AC7FB4}">
      <text>
        <r>
          <rPr>
            <b/>
            <sz val="9"/>
            <color indexed="81"/>
            <rFont val="Segoe UI"/>
            <family val="2"/>
          </rPr>
          <t>020203_AT_Details_Dach Dachplatte_PREFA_2021-Q1|#00010406|Text</t>
        </r>
      </text>
    </comment>
    <comment ref="P1117" authorId="0" shapeId="0" xr:uid="{CD5FAF5B-9BCD-4377-87F9-20D34B8FEA48}">
      <text>
        <r>
          <rPr>
            <b/>
            <sz val="9"/>
            <color indexed="81"/>
            <rFont val="Segoe UI"/>
            <family val="2"/>
          </rPr>
          <t>020203_AT_Details_Dach Dachplatte_PREFA_2021-Q1|#00010406|Text</t>
        </r>
      </text>
    </comment>
    <comment ref="B1118" authorId="0" shapeId="0" xr:uid="{9731D3FE-B41D-4FE2-A15F-6822B3287C6C}">
      <text>
        <r>
          <rPr>
            <b/>
            <sz val="9"/>
            <color indexed="81"/>
            <rFont val="Segoe UI"/>
            <family val="2"/>
          </rPr>
          <t>020203_AT_Details_Dach Dachplatte_PREFA_2021-Q1|#00010407|Text</t>
        </r>
      </text>
    </comment>
    <comment ref="P1118" authorId="0" shapeId="0" xr:uid="{6CD87115-0E98-46E5-9559-9E271C4E3A43}">
      <text>
        <r>
          <rPr>
            <b/>
            <sz val="9"/>
            <color indexed="81"/>
            <rFont val="Segoe UI"/>
            <family val="2"/>
          </rPr>
          <t>020203_AT_Details_Dach Dachplatte_PREFA_2021-Q1|#00010407|Text</t>
        </r>
      </text>
    </comment>
    <comment ref="B1119" authorId="0" shapeId="0" xr:uid="{5A81931A-C5E2-44DB-B54C-B2EAA07360D8}">
      <text>
        <r>
          <rPr>
            <b/>
            <sz val="9"/>
            <color indexed="81"/>
            <rFont val="Segoe UI"/>
            <family val="2"/>
          </rPr>
          <t>020203_AT_Details_Dach Dachplatte_PREFA_2021-Q1|#0000F367|Text</t>
        </r>
      </text>
    </comment>
    <comment ref="P1119" authorId="0" shapeId="0" xr:uid="{22005246-FB5D-4D79-B9C2-C67072CA9BBB}">
      <text>
        <r>
          <rPr>
            <b/>
            <sz val="9"/>
            <color indexed="81"/>
            <rFont val="Segoe UI"/>
            <family val="2"/>
          </rPr>
          <t>020203_AT_Details_Dach Dachplatte_PREFA_2021-Q1|#0000F367|Text</t>
        </r>
      </text>
    </comment>
    <comment ref="B1120" authorId="0" shapeId="0" xr:uid="{7E7F90DE-2FE4-4C58-9661-492F4A2F79AC}">
      <text>
        <r>
          <rPr>
            <b/>
            <sz val="9"/>
            <color indexed="81"/>
            <rFont val="Segoe UI"/>
            <family val="2"/>
          </rPr>
          <t>020203_AT_Details_Dach Dachplatte_PREFA_2021-Q1|#0001040B|Text</t>
        </r>
      </text>
    </comment>
    <comment ref="P1120" authorId="0" shapeId="0" xr:uid="{4B833FAF-0D31-4435-9145-E92A785BA32F}">
      <text>
        <r>
          <rPr>
            <b/>
            <sz val="9"/>
            <color indexed="81"/>
            <rFont val="Segoe UI"/>
            <family val="2"/>
          </rPr>
          <t>020203_AT_Details_Dach Dachplatte_PREFA_2021-Q1|#0001040B|Text</t>
        </r>
      </text>
    </comment>
    <comment ref="B1121" authorId="0" shapeId="0" xr:uid="{DF6683F0-D0DA-4533-8BB5-43A0D7416207}">
      <text>
        <r>
          <rPr>
            <b/>
            <sz val="9"/>
            <color indexed="81"/>
            <rFont val="Segoe UI"/>
            <family val="2"/>
          </rPr>
          <t>020203_AT_Details_Dach Dachplatte_PREFA_2021-Q1|#0001040D|Text</t>
        </r>
      </text>
    </comment>
    <comment ref="P1121" authorId="0" shapeId="0" xr:uid="{2A5D242D-426B-47C5-B71B-09FD5DD1158A}">
      <text>
        <r>
          <rPr>
            <b/>
            <sz val="9"/>
            <color indexed="81"/>
            <rFont val="Segoe UI"/>
            <family val="2"/>
          </rPr>
          <t>020203_AT_Details_Dach Dachplatte_PREFA_2021-Q1|#0001040D|Text</t>
        </r>
      </text>
    </comment>
    <comment ref="B1122" authorId="0" shapeId="0" xr:uid="{A622A820-1C92-4BF7-B6AB-5621729C83A5}">
      <text>
        <r>
          <rPr>
            <b/>
            <sz val="9"/>
            <color indexed="81"/>
            <rFont val="Segoe UI"/>
            <family val="2"/>
          </rPr>
          <t>020203_AT_Details_Dach Dachplatte_PREFA_2021-Q1|#0001040E|Text</t>
        </r>
      </text>
    </comment>
    <comment ref="P1122" authorId="0" shapeId="0" xr:uid="{94559076-F4BC-4C68-8282-D2001E71A923}">
      <text>
        <r>
          <rPr>
            <b/>
            <sz val="9"/>
            <color indexed="81"/>
            <rFont val="Segoe UI"/>
            <family val="2"/>
          </rPr>
          <t>020203_AT_Details_Dach Dachplatte_PREFA_2021-Q1|#0001040E|Text</t>
        </r>
      </text>
    </comment>
    <comment ref="B1123" authorId="0" shapeId="0" xr:uid="{DE12D505-0D82-4442-8ADE-05D5CB0A6490}">
      <text>
        <r>
          <rPr>
            <b/>
            <sz val="9"/>
            <color indexed="81"/>
            <rFont val="Segoe UI"/>
            <family val="2"/>
          </rPr>
          <t>020203_AT_Details_Dach Dachplatte_PREFA_2021-Q1|#0001040F|Text</t>
        </r>
      </text>
    </comment>
    <comment ref="P1123" authorId="0" shapeId="0" xr:uid="{6F307091-6CBC-4A5B-868F-8B9A80E3D1AD}">
      <text>
        <r>
          <rPr>
            <b/>
            <sz val="9"/>
            <color indexed="81"/>
            <rFont val="Segoe UI"/>
            <family val="2"/>
          </rPr>
          <t>020203_AT_Details_Dach Dachplatte_PREFA_2021-Q1|#0001040F|Text</t>
        </r>
      </text>
    </comment>
    <comment ref="B1124" authorId="0" shapeId="0" xr:uid="{C661E6D7-DA50-46A1-AB9B-05AFFB11D5C7}">
      <text>
        <r>
          <rPr>
            <b/>
            <sz val="9"/>
            <color indexed="81"/>
            <rFont val="Segoe UI"/>
            <family val="2"/>
          </rPr>
          <t>020203_AT_Details_Dach Dachplatte_PREFA_2021-Q1|#00010411|Text</t>
        </r>
      </text>
    </comment>
    <comment ref="P1124" authorId="0" shapeId="0" xr:uid="{006B7661-BF23-42A0-AE37-422F1DE24DE7}">
      <text>
        <r>
          <rPr>
            <b/>
            <sz val="9"/>
            <color indexed="81"/>
            <rFont val="Segoe UI"/>
            <family val="2"/>
          </rPr>
          <t>020203_AT_Details_Dach Dachplatte_PREFA_2021-Q1|#00010411|Text</t>
        </r>
      </text>
    </comment>
    <comment ref="B1125" authorId="0" shapeId="0" xr:uid="{75A29DFC-EECE-4F63-BD18-1616479B8140}">
      <text>
        <r>
          <rPr>
            <b/>
            <sz val="9"/>
            <color indexed="81"/>
            <rFont val="Segoe UI"/>
            <family val="2"/>
          </rPr>
          <t>020203_AT_Details_Dach Dachplatte_PREFA_2021-Q1|#00010413|Text</t>
        </r>
      </text>
    </comment>
    <comment ref="P1125" authorId="0" shapeId="0" xr:uid="{813E020A-BE34-42FD-8203-FC79EA0D8B29}">
      <text>
        <r>
          <rPr>
            <b/>
            <sz val="9"/>
            <color indexed="81"/>
            <rFont val="Segoe UI"/>
            <family val="2"/>
          </rPr>
          <t>020203_AT_Details_Dach Dachplatte_PREFA_2021-Q1|#00010413|Text</t>
        </r>
      </text>
    </comment>
    <comment ref="B1126" authorId="0" shapeId="0" xr:uid="{4E66D24B-7C6A-42DD-8811-DBDA232AD399}">
      <text>
        <r>
          <rPr>
            <b/>
            <sz val="9"/>
            <color indexed="81"/>
            <rFont val="Segoe UI"/>
            <family val="2"/>
          </rPr>
          <t>020203_AT_Details_Dach Dachplatte_PREFA_2021-Q1|#00010417|Text</t>
        </r>
      </text>
    </comment>
    <comment ref="P1126" authorId="0" shapeId="0" xr:uid="{D086F9D3-3637-43BD-A6EF-91C4DEDE9372}">
      <text>
        <r>
          <rPr>
            <b/>
            <sz val="9"/>
            <color indexed="81"/>
            <rFont val="Segoe UI"/>
            <family val="2"/>
          </rPr>
          <t>020203_AT_Details_Dach Dachplatte_PREFA_2021-Q1|#00010417|Text</t>
        </r>
      </text>
    </comment>
    <comment ref="B1127" authorId="0" shapeId="0" xr:uid="{20E93FFD-E98E-462E-84EE-41E1C73369A7}">
      <text>
        <r>
          <rPr>
            <b/>
            <sz val="9"/>
            <color indexed="81"/>
            <rFont val="Segoe UI"/>
            <family val="2"/>
          </rPr>
          <t>020203_AT_Details_Dach Dachplatte_PREFA_2021-Q1|#00010419|Text</t>
        </r>
      </text>
    </comment>
    <comment ref="P1127" authorId="0" shapeId="0" xr:uid="{37FD5935-73CB-45D4-847D-D11385BFB0FB}">
      <text>
        <r>
          <rPr>
            <b/>
            <sz val="9"/>
            <color indexed="81"/>
            <rFont val="Segoe UI"/>
            <family val="2"/>
          </rPr>
          <t>020203_AT_Details_Dach Dachplatte_PREFA_2021-Q1|#00010419|Text</t>
        </r>
      </text>
    </comment>
    <comment ref="B1128" authorId="0" shapeId="0" xr:uid="{4789AC21-6E84-4364-90F5-791927901E7C}">
      <text>
        <r>
          <rPr>
            <b/>
            <sz val="9"/>
            <color indexed="81"/>
            <rFont val="Segoe UI"/>
            <family val="2"/>
          </rPr>
          <t>020203_AT_Details_Dach Dachplatte_PREFA_2021-Q1|#0001041B|Text</t>
        </r>
      </text>
    </comment>
    <comment ref="P1128" authorId="0" shapeId="0" xr:uid="{4F21EEAC-3EA7-458B-9BE2-8E38F27EE2F1}">
      <text>
        <r>
          <rPr>
            <b/>
            <sz val="9"/>
            <color indexed="81"/>
            <rFont val="Segoe UI"/>
            <family val="2"/>
          </rPr>
          <t>020203_AT_Details_Dach Dachplatte_PREFA_2021-Q1|#0001041B|Text</t>
        </r>
      </text>
    </comment>
    <comment ref="B1129" authorId="0" shapeId="0" xr:uid="{46916364-DCB3-4BDF-8B09-411954226958}">
      <text>
        <r>
          <rPr>
            <b/>
            <sz val="9"/>
            <color indexed="81"/>
            <rFont val="Segoe UI"/>
            <family val="2"/>
          </rPr>
          <t>020203_AT_Details_Dach Dachplatte_PREFA_2021-Q1|#0001041D|Text</t>
        </r>
      </text>
    </comment>
    <comment ref="P1129" authorId="0" shapeId="0" xr:uid="{A5AAC10F-54AD-4576-8862-22DB638AE05C}">
      <text>
        <r>
          <rPr>
            <b/>
            <sz val="9"/>
            <color indexed="81"/>
            <rFont val="Segoe UI"/>
            <family val="2"/>
          </rPr>
          <t>020203_AT_Details_Dach Dachplatte_PREFA_2021-Q1|#0001041D|Text</t>
        </r>
      </text>
    </comment>
    <comment ref="B1130" authorId="0" shapeId="0" xr:uid="{3081087B-FEA1-48DE-9284-2F0A6449AD37}">
      <text>
        <r>
          <rPr>
            <b/>
            <sz val="9"/>
            <color indexed="81"/>
            <rFont val="Segoe UI"/>
            <family val="2"/>
          </rPr>
          <t>020203_AT_Details_Dach Dachplatte_PREFA_2021-Q1|#0001041F|Text</t>
        </r>
      </text>
    </comment>
    <comment ref="P1130" authorId="0" shapeId="0" xr:uid="{1727BFE3-73F1-4A2D-960A-F6A7BA487EBD}">
      <text>
        <r>
          <rPr>
            <b/>
            <sz val="9"/>
            <color indexed="81"/>
            <rFont val="Segoe UI"/>
            <family val="2"/>
          </rPr>
          <t>020203_AT_Details_Dach Dachplatte_PREFA_2021-Q1|#0001041F|Text</t>
        </r>
      </text>
    </comment>
    <comment ref="B1131" authorId="0" shapeId="0" xr:uid="{DAA67C5B-7CC2-43B9-8828-846EEFD0BE1E}">
      <text>
        <r>
          <rPr>
            <b/>
            <sz val="9"/>
            <color indexed="81"/>
            <rFont val="Segoe UI"/>
            <family val="2"/>
          </rPr>
          <t>020203_AT_Details_Dach Dachplatte_PREFA_2021-Q1|#00010421|Text</t>
        </r>
      </text>
    </comment>
    <comment ref="P1131" authorId="0" shapeId="0" xr:uid="{54076410-47B2-42E9-B08A-166B82D43426}">
      <text>
        <r>
          <rPr>
            <b/>
            <sz val="9"/>
            <color indexed="81"/>
            <rFont val="Segoe UI"/>
            <family val="2"/>
          </rPr>
          <t>020203_AT_Details_Dach Dachplatte_PREFA_2021-Q1|#00010421|Text</t>
        </r>
      </text>
    </comment>
    <comment ref="B1132" authorId="0" shapeId="0" xr:uid="{CD380DE0-44EA-4FAB-80EE-917A1FACD1C4}">
      <text>
        <r>
          <rPr>
            <b/>
            <sz val="9"/>
            <color indexed="81"/>
            <rFont val="Segoe UI"/>
            <family val="2"/>
          </rPr>
          <t>020203_AT_Details_Dach Dachplatte_PREFA_2021-Q1|#00010423|Text</t>
        </r>
      </text>
    </comment>
    <comment ref="P1132" authorId="0" shapeId="0" xr:uid="{7DB07FB9-2AF3-4125-8FFE-63E09C313EC5}">
      <text>
        <r>
          <rPr>
            <b/>
            <sz val="9"/>
            <color indexed="81"/>
            <rFont val="Segoe UI"/>
            <family val="2"/>
          </rPr>
          <t>020203_AT_Details_Dach Dachplatte_PREFA_2021-Q1|#00010423|Text</t>
        </r>
      </text>
    </comment>
    <comment ref="B1133" authorId="0" shapeId="0" xr:uid="{FFA45C03-74E3-48CE-AAE9-E0FA6AB17B2E}">
      <text>
        <r>
          <rPr>
            <b/>
            <sz val="9"/>
            <color indexed="81"/>
            <rFont val="Segoe UI"/>
            <family val="2"/>
          </rPr>
          <t>020203_AT_Details_Dach Dachplatte_PREFA_2021-Q1|#00010425|Text</t>
        </r>
      </text>
    </comment>
    <comment ref="P1133" authorId="0" shapeId="0" xr:uid="{2841E69F-CE84-44B4-8B5F-1F73AB639281}">
      <text>
        <r>
          <rPr>
            <b/>
            <sz val="9"/>
            <color indexed="81"/>
            <rFont val="Segoe UI"/>
            <family val="2"/>
          </rPr>
          <t>020203_AT_Details_Dach Dachplatte_PREFA_2021-Q1|#00010425|Text</t>
        </r>
      </text>
    </comment>
    <comment ref="B1134" authorId="0" shapeId="0" xr:uid="{A6A6E6BE-DCF0-4409-BCB2-9AFC76EA490B}">
      <text>
        <r>
          <rPr>
            <b/>
            <sz val="9"/>
            <color indexed="81"/>
            <rFont val="Segoe UI"/>
            <family val="2"/>
          </rPr>
          <t>020203_AT_Details_Dach Dachplatte_PREFA_2021-Q1|#00010427|Text</t>
        </r>
      </text>
    </comment>
    <comment ref="P1134" authorId="0" shapeId="0" xr:uid="{09FDBDBA-9EA3-4A85-888E-FFA1C1F7D20B}">
      <text>
        <r>
          <rPr>
            <b/>
            <sz val="9"/>
            <color indexed="81"/>
            <rFont val="Segoe UI"/>
            <family val="2"/>
          </rPr>
          <t>020203_AT_Details_Dach Dachplatte_PREFA_2021-Q1|#00010427|Text</t>
        </r>
      </text>
    </comment>
    <comment ref="B1193" authorId="0" shapeId="0" xr:uid="{9FA752C4-DBBB-4E14-8332-493B6E83B504}">
      <text>
        <r>
          <rPr>
            <b/>
            <sz val="9"/>
            <color indexed="81"/>
            <rFont val="Segoe UI"/>
            <family val="2"/>
          </rPr>
          <t>020203_AT_Details_Dach Dachplatte_PREFA_2021-Q1|#00010429|Text</t>
        </r>
      </text>
    </comment>
    <comment ref="P1193" authorId="0" shapeId="0" xr:uid="{417592A7-A5DE-44B6-A8FE-EA2A3012BFD2}">
      <text>
        <r>
          <rPr>
            <b/>
            <sz val="9"/>
            <color indexed="81"/>
            <rFont val="Segoe UI"/>
            <family val="2"/>
          </rPr>
          <t>020203_AT_Details_Dach Dachplatte_PREFA_2021-Q1|#00010429|Text</t>
        </r>
      </text>
    </comment>
    <comment ref="B1194" authorId="0" shapeId="0" xr:uid="{F002D268-B566-4B3B-B38A-6156174327C1}">
      <text>
        <r>
          <rPr>
            <b/>
            <sz val="9"/>
            <color indexed="81"/>
            <rFont val="Segoe UI"/>
            <family val="2"/>
          </rPr>
          <t>020203_AT_Details_Dach Dachplatte_PREFA_2021-Q1|#0000900F|Text</t>
        </r>
      </text>
    </comment>
    <comment ref="P1194" authorId="0" shapeId="0" xr:uid="{66750B17-3015-493D-9425-48B9615ED554}">
      <text>
        <r>
          <rPr>
            <b/>
            <sz val="9"/>
            <color indexed="81"/>
            <rFont val="Segoe UI"/>
            <family val="2"/>
          </rPr>
          <t>020203_AT_Details_Dach Dachplatte_PREFA_2021-Q1|#0000900F|Text</t>
        </r>
      </text>
    </comment>
  </commentList>
</comments>
</file>

<file path=xl/sharedStrings.xml><?xml version="1.0" encoding="utf-8"?>
<sst xmlns="http://schemas.openxmlformats.org/spreadsheetml/2006/main" count="28468" uniqueCount="22867">
  <si>
    <t>Deutsch</t>
  </si>
  <si>
    <t>English</t>
  </si>
  <si>
    <t>Français</t>
  </si>
  <si>
    <t>Italiano</t>
  </si>
  <si>
    <t>Český</t>
  </si>
  <si>
    <t>Polski</t>
  </si>
  <si>
    <t>Magyar</t>
  </si>
  <si>
    <t>Slovenský</t>
  </si>
  <si>
    <t>Nederlands</t>
  </si>
  <si>
    <t>Slovenščina</t>
  </si>
  <si>
    <t>Svenska</t>
  </si>
  <si>
    <t>Dansk</t>
  </si>
  <si>
    <t>mm</t>
  </si>
  <si>
    <t>Norsk</t>
  </si>
  <si>
    <t>Hrvatski</t>
  </si>
  <si>
    <t>°</t>
  </si>
  <si>
    <t>W1</t>
  </si>
  <si>
    <t>W2</t>
  </si>
  <si>
    <t>W3</t>
  </si>
  <si>
    <t>W4</t>
  </si>
  <si>
    <t>Bitte tragen Sie die Werte ein.</t>
  </si>
  <si>
    <t>Preisermittlung:</t>
  </si>
  <si>
    <t>Entstehungs-preis/Stk</t>
  </si>
  <si>
    <t>Preis
IC</t>
  </si>
  <si>
    <t>Preis
Händler</t>
  </si>
  <si>
    <t>Preis
Kunde Ö</t>
  </si>
  <si>
    <t>Beschichtung beidseitig</t>
  </si>
  <si>
    <t>Breite* B1</t>
  </si>
  <si>
    <t>Winkel</t>
  </si>
  <si>
    <t>Schenkellänge A</t>
  </si>
  <si>
    <t>Schenkellänge B</t>
  </si>
  <si>
    <t>Stück</t>
  </si>
  <si>
    <t>Aufschlag +500</t>
  </si>
  <si>
    <t>Auftragspauschale</t>
  </si>
  <si>
    <t>Material</t>
  </si>
  <si>
    <t>Bearbeitung</t>
  </si>
  <si>
    <t>Beschichtung</t>
  </si>
  <si>
    <t>Längenaufschlag</t>
  </si>
  <si>
    <t>m²</t>
  </si>
  <si>
    <t>€/m² (Standard)</t>
  </si>
  <si>
    <t>€/m² (Sonder)</t>
  </si>
  <si>
    <t>Breite* B2</t>
  </si>
  <si>
    <t>Pos. 1</t>
  </si>
  <si>
    <t>Breite* B3</t>
  </si>
  <si>
    <t>Pos. 2</t>
  </si>
  <si>
    <t>Breite* B4</t>
  </si>
  <si>
    <t>Pos. 3</t>
  </si>
  <si>
    <t>(*Breite in Dachneigung gemessen)</t>
  </si>
  <si>
    <t>Pos. 4</t>
  </si>
  <si>
    <t>Dachneigung</t>
  </si>
  <si>
    <t>Schenkellängendefinition siehe Tabelle (Standardlänge=250mm)</t>
  </si>
  <si>
    <t>Schenkellängen</t>
  </si>
  <si>
    <t xml:space="preserve"> Innenwinkel</t>
  </si>
  <si>
    <t>Außenwinkel</t>
  </si>
  <si>
    <r>
      <t>(</t>
    </r>
    <r>
      <rPr>
        <sz val="9"/>
        <rFont val="Calibri"/>
        <family val="2"/>
      </rPr>
      <t>½</t>
    </r>
    <r>
      <rPr>
        <sz val="9"/>
        <rFont val="Slimbach LT"/>
      </rPr>
      <t xml:space="preserve"> Winkel)</t>
    </r>
  </si>
  <si>
    <t>Aktuelle Aufschläge auf Entstehungspreis:</t>
  </si>
  <si>
    <t>Aufschlag IC</t>
  </si>
  <si>
    <t>Aufschlag Händler</t>
  </si>
  <si>
    <t>Aufschlag Spengler</t>
  </si>
  <si>
    <t>Preiserhöhungen:</t>
  </si>
  <si>
    <t>IC</t>
  </si>
  <si>
    <t>Händler</t>
  </si>
  <si>
    <t>Spengler</t>
  </si>
  <si>
    <t>bis Jun 21</t>
  </si>
  <si>
    <t>Jan 23</t>
  </si>
  <si>
    <t>Preis [€]</t>
  </si>
  <si>
    <t>Bezeichnung</t>
  </si>
  <si>
    <t>Arbeitszeit schweißen über 500 mm inkl. Hefeten (€/lfm)</t>
  </si>
  <si>
    <t>Arbeitszeit schweißen unter 500 mm inkl. Hefeten (€/lfm)</t>
  </si>
  <si>
    <t>Arbeitszeit Facharbeiter  (€/min)</t>
  </si>
  <si>
    <t>Auftragsbearbeitungspauschale</t>
  </si>
  <si>
    <t>Verpackungsmaterial VPE = 4</t>
  </si>
  <si>
    <t>Verpackungszeit (5 Minuten Facharbeiter)</t>
  </si>
  <si>
    <t>Beschichtung (€/m²) &lt;50m² einseitig</t>
  </si>
  <si>
    <t>Beschichtung (€/m²) &gt;50m² einseitig</t>
  </si>
  <si>
    <t>Beschichtung (€/m²) beidseitig</t>
  </si>
  <si>
    <t>Rinne rund 25er (€/lfm)</t>
  </si>
  <si>
    <t>Rinne rund 28er (€/lfm)</t>
  </si>
  <si>
    <t>Rinne rund 33er (€/lfm)</t>
  </si>
  <si>
    <t>Rinne rund 40er (€/lfm)</t>
  </si>
  <si>
    <t>Kastenrinne 25er (€/lfm)</t>
  </si>
  <si>
    <t>Kastenrinne 33er (€/lfm)</t>
  </si>
  <si>
    <t>Kastenrinne 40er (€/lfm)</t>
  </si>
  <si>
    <t>noch programmieren, wenn Schenkellänge a oder b über 500 dann Schweißerpreis 25</t>
  </si>
  <si>
    <t>Kastenrinne 50er (€/lfm)</t>
  </si>
  <si>
    <t>25er schweißen (€/Stk)</t>
  </si>
  <si>
    <t>25er längenaufschlag (€/Stk)</t>
  </si>
  <si>
    <t>28er schweißen (€/Stk)</t>
  </si>
  <si>
    <t>28er längenaufschlag (€/Stk)</t>
  </si>
  <si>
    <t>33er schweißen (€/Stk)</t>
  </si>
  <si>
    <t>33er längenaufschlag (€/Stk)</t>
  </si>
  <si>
    <t>40er schweißen (€/Stk)</t>
  </si>
  <si>
    <t>40er längenaufschlag (€/Stk)</t>
  </si>
  <si>
    <t>50er schweißen (€/Stk)</t>
  </si>
  <si>
    <t>50er längenaufschlag (€/Stk)</t>
  </si>
  <si>
    <t>Schneiden pro Winkel (3 Minuten)</t>
  </si>
  <si>
    <t>Preisaufschlüsselung:</t>
  </si>
  <si>
    <t>stk*(A+B+250)*dimensionspreis/1000</t>
  </si>
  <si>
    <t>stk*dimension-schweißen</t>
  </si>
  <si>
    <t>stk*2xAbwicklung -&gt; je nach m² dann der Preis</t>
  </si>
  <si>
    <t>Verpackung</t>
  </si>
  <si>
    <t>VPE (Anzahl der Kartons) 4 Stk pro VPE</t>
  </si>
  <si>
    <t>spitzer Winkel 1,5 Faktor</t>
  </si>
  <si>
    <t>Bei Eingabemaske Zeit zum dazuschreiben (Facharbeiter)</t>
  </si>
  <si>
    <t>deutsch</t>
  </si>
  <si>
    <t>english</t>
  </si>
  <si>
    <t>français</t>
  </si>
  <si>
    <t>italiano</t>
  </si>
  <si>
    <t>český</t>
  </si>
  <si>
    <t>polski</t>
  </si>
  <si>
    <t>magyar</t>
  </si>
  <si>
    <t>slovenský</t>
  </si>
  <si>
    <t>nederlands</t>
  </si>
  <si>
    <t>slovenščina</t>
  </si>
  <si>
    <t>svenska</t>
  </si>
  <si>
    <t>dansk</t>
  </si>
  <si>
    <t>norsk</t>
  </si>
  <si>
    <t>hrvatski</t>
  </si>
  <si>
    <t>Höhe</t>
  </si>
  <si>
    <t>Breite</t>
  </si>
  <si>
    <t>Länge</t>
  </si>
  <si>
    <t>B4</t>
  </si>
  <si>
    <t>B3</t>
  </si>
  <si>
    <t>B1</t>
  </si>
  <si>
    <t>B2</t>
  </si>
  <si>
    <t>_INDEX</t>
  </si>
  <si>
    <t>_DEUTSCH (DE)</t>
  </si>
  <si>
    <t>_ENGLISCH</t>
  </si>
  <si>
    <t>_FRANZÖSISCH</t>
  </si>
  <si>
    <t>_ITALIENISCH</t>
  </si>
  <si>
    <t>_Tschechisch</t>
  </si>
  <si>
    <t>_Polnisch</t>
  </si>
  <si>
    <t>_Ungarisch</t>
  </si>
  <si>
    <t>_Slowakisch</t>
  </si>
  <si>
    <t>_Niederländisch</t>
  </si>
  <si>
    <t>_Slovenisch</t>
  </si>
  <si>
    <t>_Schwedisch</t>
  </si>
  <si>
    <t>_Dänisch</t>
  </si>
  <si>
    <t>_Norwegisch</t>
  </si>
  <si>
    <t>_Kroatisch</t>
  </si>
  <si>
    <t>_DEUTSCH (AT)</t>
  </si>
  <si>
    <t>250</t>
  </si>
  <si>
    <t>280</t>
  </si>
  <si>
    <t>333</t>
  </si>
  <si>
    <t>400</t>
  </si>
  <si>
    <t>500</t>
  </si>
  <si>
    <t>(4,5 × 45 mm; 250 Stk./Pkt)</t>
  </si>
  <si>
    <t>(4.5 × 45 mm, 250 pc./package)</t>
  </si>
  <si>
    <t>(4,5 × 45 mm ; 250 par paquet)</t>
  </si>
  <si>
    <t>(4,5 x 45 mm, 250 Pz/CF)</t>
  </si>
  <si>
    <t>(4,5 x 45 mm, 250 ks/balení)</t>
  </si>
  <si>
    <t>(4.5 × 45 mm, 250 szt./opak.)</t>
  </si>
  <si>
    <t>(4,5 x 45 mm, 250 db/dob)</t>
  </si>
  <si>
    <t>(4,5 x 45 mm, 250 ks/balenie)</t>
  </si>
  <si>
    <t>(4,5 x 45 mm, 250 stks./pkt)</t>
  </si>
  <si>
    <t>(4,5 x 45 mm, 250 kos/pakiranje)</t>
  </si>
  <si>
    <t>(4,5 x 45 mm, 250 st./paket)</t>
  </si>
  <si>
    <t>(4,5 x 45 mm, 250 stk./pakke)</t>
  </si>
  <si>
    <t>(4,5 × 45 mm; 250 kom./pt)</t>
  </si>
  <si>
    <t>(4,5 × 45 mm; 250 Stk./Pkt; blank)</t>
  </si>
  <si>
    <t>(4.5 × 45 mm, 250 pc./package, uncoated)</t>
  </si>
  <si>
    <t>(4,5 × 45 mm ; 250 par paquet ; aluminium naturel)</t>
  </si>
  <si>
    <t>(4,5 x 45 mm, 250 Pz/CF, naturale)</t>
  </si>
  <si>
    <t>(4,5 x 45 mm, 250 ks/balení, přírodní)</t>
  </si>
  <si>
    <t>(4.5 × 45 mm, 250 szt./opak., kol. naturalny)</t>
  </si>
  <si>
    <t>(4,5 x 45 mm, 250 db/dob, natúr)</t>
  </si>
  <si>
    <t>(4,5 x 45 mm, 250 ks/balenie, prírodný hliník</t>
  </si>
  <si>
    <t>(4,5 x 45 mm, 250 stks./pkt, blank)</t>
  </si>
  <si>
    <t>(4,5 x 45 mm, 250 kos/pakiranje, natur)</t>
  </si>
  <si>
    <t>(4,5 x 45 mm, 250 st./paket, blank)</t>
  </si>
  <si>
    <t>(4,5 x 45 mm, 250 stk./pakke, blank)</t>
  </si>
  <si>
    <t>(4,5 × 45 mm; 250 kom./pt; bez premaza)</t>
  </si>
  <si>
    <t>(4,5 × 60 mm; 100 Stk./Pkt)</t>
  </si>
  <si>
    <t>(4.5 × 60 mm, 100 pc./package)</t>
  </si>
  <si>
    <t>(4,5 × 60 mm ; 100 par paquet)</t>
  </si>
  <si>
    <t>(4,5 x 60 mm, 100 Pz/CF)</t>
  </si>
  <si>
    <t>(4,5 x 60 mm, 100 ks/balení)</t>
  </si>
  <si>
    <t>(4.5 × 60 mm, 100 szt./opak.)</t>
  </si>
  <si>
    <t>(4,5 x 60 mm, 100 db/dob)</t>
  </si>
  <si>
    <t>(4,5 x 60 mm, 100 ks/balenie)</t>
  </si>
  <si>
    <t>(4,5 x 60 mm, 100 stks./pkt)</t>
  </si>
  <si>
    <t>(4,5 x 60 mm, 100 kos/pakiranje)</t>
  </si>
  <si>
    <t>(4,5 x 60 mm, 100 st./paket)</t>
  </si>
  <si>
    <t>(4,5 x 60 mm, 100 stk./pakke)</t>
  </si>
  <si>
    <t>(4,5 × 60 mm; 100 kom./pt)</t>
  </si>
  <si>
    <t>(4,5 × 60 mm; 100 Stk./Pkt; blank)</t>
  </si>
  <si>
    <t>(4.5 × 60 mm, 100 pc./package, uncoated)</t>
  </si>
  <si>
    <t>(4,5 × 60 mm ; 100 par paquet ; aluminium naturel)</t>
  </si>
  <si>
    <t>(4,5 x 60 mm, 100 Pz/CF, naturale)</t>
  </si>
  <si>
    <t>(4,5 x 60 mm, 100 ks/balení, přírodní)</t>
  </si>
  <si>
    <t>(4.5 × 60 mm, 100 szt./opak., kol. naturalny)</t>
  </si>
  <si>
    <t>(4,5 x 60 mm, 100 db/dob, natúr)</t>
  </si>
  <si>
    <t>(4,5 x 60 mm, 100 ks/balenie, prírodný hliník)</t>
  </si>
  <si>
    <t>(4,5 x 60 mm, 100 stks./pkt, blank)</t>
  </si>
  <si>
    <t>(4,5 x 60 mm, 100 kos/Pakiranje, natur)</t>
  </si>
  <si>
    <t>(4,5 x 60 mm, 100 st./paket, blank)</t>
  </si>
  <si>
    <t>(4,5 x 60 mm, 100 stk./pakke, blank)</t>
  </si>
  <si>
    <t>(4,5 × 60 mm; 100 kom./pt; bez premaza)</t>
  </si>
  <si>
    <t>(mind. 80 mm bei Ausführung mit Stiefelfalz [Bündnerfalz])</t>
  </si>
  <si>
    <t>(min. 80 mm on structures with specialised folded workmanship [Swiss seam])</t>
  </si>
  <si>
    <t>(au moins 80 mm pour une mise en œuvre utilisant l’agrafe grisonne)</t>
  </si>
  <si>
    <t>(almeno 80 mm per la realizzazione con aggraffatura a gradini [aggraffatura grigionese])</t>
  </si>
  <si>
    <t>(min. 80 mm při použití vmáčknuté drážky/kapsy</t>
  </si>
  <si>
    <t>(min. 80 mm a csizmakorccal ellátott változatnál [Bündnerfalz])</t>
  </si>
  <si>
    <t>(min. 80 mm pri vyhotovení so stlačenou drážkou [kapsou])</t>
  </si>
  <si>
    <t>(min. 80 mm voor uitvoering met felsnaad [Bündner-vouw])</t>
  </si>
  <si>
    <t>(najm. 80 mm pri izvedbi s spojnim zgibom [povezovalni zgib])</t>
  </si>
  <si>
    <t>(min. 80 mm för versioner med stövelvik [Bündner-vik])</t>
  </si>
  <si>
    <t>(mind. 80 mm ved konstruktion med Stiefel-fals [Bündner-fals])</t>
  </si>
  <si>
    <t>(min. 80 mm ved utførelse med stående vinkelfals</t>
  </si>
  <si>
    <t>(min. 80 mm u verziji s falcom [Bündner falc])</t>
  </si>
  <si>
    <t>* Abstand beim Quadratrohr beträgt 40 mm.</t>
  </si>
  <si>
    <t>* With a square downpipe, the distance is 40 mm</t>
  </si>
  <si>
    <t>* Dans le cas du tuyau de descente carré, l’espacement est de 40 mm.</t>
  </si>
  <si>
    <t>*La distanza per il pluviale quadro è di 40 mm.</t>
  </si>
  <si>
    <t>* u hranatého svodu je odstup 40 mm</t>
  </si>
  <si>
    <t>* Występ dla rury kwadratowej wynosi 40 mm.</t>
  </si>
  <si>
    <t>* A szögletes lefolyócsőnél a távolság 40 mm.</t>
  </si>
  <si>
    <t>* Vzdialenosť pri štvorcovom zvode je 40 mm.</t>
  </si>
  <si>
    <t>* De afstand voor de vierkante buis is 40 mm.</t>
  </si>
  <si>
    <t>* Razmak pri kvadratni cevi je 40 mm.</t>
  </si>
  <si>
    <t>* Avståndet för fyrkantsröret är 40 mm.</t>
  </si>
  <si>
    <t>* Afstand ved kvadratrør er 40 mm.</t>
  </si>
  <si>
    <t>*Avstand med firkantrør utgjør 40 mm.</t>
  </si>
  <si>
    <t>* Razmak kod kvadratne cijevi iznosi 40 mm.</t>
  </si>
  <si>
    <t>* Der Traufenvorsprung darf 80 mm nicht überschreiten!</t>
  </si>
  <si>
    <t>* The eaves projection must not exceed 80 mm.</t>
  </si>
  <si>
    <t>* Le débord à l’égout ne doit pas excéder 80 mm !</t>
  </si>
  <si>
    <t>*La sporgenza della gronda non deve superare gli 80 mm!</t>
  </si>
  <si>
    <t>* vysunutí podkladního pásu nesmí překročit 80 mm!</t>
  </si>
  <si>
    <t>* Występ okapu nie może przekraczać 80 mm!</t>
  </si>
  <si>
    <t>* Az eresztúlnyúlás nem haladhatja meg a 80 mm-t!</t>
  </si>
  <si>
    <t>* Presah cez odkvapovú hranu nesmie prekročiť 80 mm!</t>
  </si>
  <si>
    <t>* De dakrand mag niet meer dan 80 mm uitsteken!</t>
  </si>
  <si>
    <t>* Napušč v kapu ne sme presegati 80 mm!</t>
  </si>
  <si>
    <t>* Takfotens utsprång får inte överstiga 80 mm!</t>
  </si>
  <si>
    <t>* Tagudhængets fremspring må ikke overskride 80 mm!</t>
  </si>
  <si>
    <t>*Takskjeggets utstikk skal ikke overskride 80 mm!</t>
  </si>
  <si>
    <t>* Izbočenost strehe ne smije biti veća od 80 mm!</t>
  </si>
  <si>
    <t>* Der Traufenvorsprung darf 80 mm nicht überschreiten! Bei einem kleineren Maß (mind. 30 mm) muss die Summe von 470 mm (80 mm + 390 mm) erhalten bleiben.</t>
  </si>
  <si>
    <t>* The eaves projection must not exceed 80 mm. For smaller dimensions (min. 30 mm), the total of 470 mm (80 mm + 390 mm) must remain unchanged.</t>
  </si>
  <si>
    <t>* Le débord à l’égout ne doit pas excéder 80 mm ! Si le débord est inférieur à 80 mm (nota : il doit cependant être d’au moins 30 mm), veiller néanmoins à conserver une longueur identique de 470 mm — longueur correspondant à la somme suivante : 80 mm + 390 mm.</t>
  </si>
  <si>
    <t>*La sporgenza della gronda non deve superare gli 80 mm! Se la misura è più piccola (almeno 30 mm) è necessario mantenere la somma di 470 mm (80 mm + 390 mm).</t>
  </si>
  <si>
    <t>* vysunutí podkladního pásu nesmí překročit 80 mm! U menšího vysunutí (min. 30 mm) musí být dodržen součet 470 mm (80 mm + 390 mm).</t>
  </si>
  <si>
    <t>* Występ okapu nie może przekraczać 80 mm! W przypadku mniejszych wartości wymiarów (min. 30 mm) suma wymiarów nie może przekraczać 470 mm (80 mm + 390 mm).</t>
  </si>
  <si>
    <t>* Az eresztúlnyúlás nem haladhatja meg a 80 mm-t! Kisebb méret esetén (min. 30 mm), a 470 mm-es (80 mm + 390 mm) összméretet kell betartani.</t>
  </si>
  <si>
    <t>* Presah cez odkvapovú hranu nesmie prekročiť 80 mm! Pri menšom rozmere (min. 30 mm) musí zostať zachovaný súčet 470 mm (80 mm + 390 mm).</t>
  </si>
  <si>
    <t>* De dakrand mag niet meer dan 80 mm uitsteken! Bij een kleinere afmeting (min. 30 mm) moet de som van 470 mm (80 mm + 390 mm) worden aangehouden.</t>
  </si>
  <si>
    <t>* Napušč v kapu ne sme presegati 80 mm! Pri manjši meri (najm. 30 mm) je treba ohraniti vsoto 470 mm (80 mm + 390 mm).</t>
  </si>
  <si>
    <t>* Takfotens utsprång får inte överstiga 80 mm! Vid mindre storlek (min. 30 mm) måste summan av 470 mm (80 mm + 390 mm) kvarstå.</t>
  </si>
  <si>
    <t>* Tagudhængets fremspring må ikke overskride 80 mm! Ved et mindre mål (mind. 30 mm) skal målet på 470 mm (80 mm + 390 mm) overholdes.</t>
  </si>
  <si>
    <t>*Takskjeggets utstikk skal ikke overskride 80 mm! Ved mindre mål (min. 30 mm) må summen på 470 mm (80 mm + 390 mm) opprettholdes.</t>
  </si>
  <si>
    <t>* Izbočenost strehe ne smije biti veća od 80 mm! Kod manjih dimenzija (min. 30 mm) mora se zadržati zbroj od 470 mm (80 mm + 390 mm).</t>
  </si>
  <si>
    <t>Ab einer Schneeregellast von 3,25 kN/m² oder in den Geländekategorien 0, I oder II ist eine Verlegung auf Vollschalung mit Bitumentrennlage erforderlich.</t>
  </si>
  <si>
    <t>In the case of snow loads greater than 3.25 kN/m² or in terrain categories 0, I or II, installation on fully boarded substrate with a separation layer is required.</t>
  </si>
  <si>
    <t>À partir d’une charge de neige normale de 3,25 kN/m² ou pour les catégories d’exposition 0, I et II, l’utilisation d’un voligeage jointif avec couche de séparation bitumineuse est obligatoire.</t>
  </si>
  <si>
    <t>A partire da un carico di neve di 3,25 kN/m² o nelle categorie di terreno 0, I o II, è necessaria la posa su tavolato con strato di separazione in bitume.</t>
  </si>
  <si>
    <t>Od zatížení sněhem 3,25 kN/m² nebo při umístění na území 0, I nebo II je nutná pokládka na plné bednění s bitumenovou separační vrstvou.</t>
  </si>
  <si>
    <t>Od wartości obciążenia śniegiem 3,25 kN/m² lub dla kategorii terenu 0, I lub II wymagane jest ułożenie na pełnym deskowaniu z bitumiczną warstwą rozdzielającą.</t>
  </si>
  <si>
    <t>3,25 kN/m²-es mértékadó hóteher fölött vagy 0-ás, I-es vagy II-es területi kategória esetén bitumenes elválasztóréteggel szerelt teljes deszkázatra fektethető.</t>
  </si>
  <si>
    <t>Od zaťaženia strechy snehom 3,25 kN/m² alebo pri stavbe na území kategórie 0, I alebo II je potrebná montáž na celoplošné debnenia s bitúmenovou separačnou vrstvou.</t>
  </si>
  <si>
    <t>Vanaf een sneeuwbelasting van 3,25 kN/m² of in de terreincategorieën 0, I of II is het aanleggen van een volledige bekisting met bitumen scheidingslaag vereist.</t>
  </si>
  <si>
    <t>Od standardne snežne obremenitve 3,25 kN/m² ali pri terenskih kategorijah 0, I ali II je potrebno polaganje na polni opaž z bitumensko ločilno plastjo.</t>
  </si>
  <si>
    <t>För snölast från 3,25 kN/m² eller i terrängkategorierna 0, I eller II krävs läggning på helform med bitumenseparationsskikt.</t>
  </si>
  <si>
    <t>Fra en standard snebelastning på 3,25 kN/m² eller i terrænkategori 0, I eller II kræves installation på helforskalling med et bitumenskillelag.</t>
  </si>
  <si>
    <t>Fra en beregnet snølast på 3,25 kN/m² eller i terrengkategori 0, I eller II kreves installasjon på full forskaling med skillelag i bitumen.</t>
  </si>
  <si>
    <t>Od standardnog opterećenja snijegom od 3,25 kN/m² ili u kategoriji terena 0, I ili II, potrebno je postavljanje na punu oplatu s bitumenskim razdjelnim slojem.</t>
  </si>
  <si>
    <t>Der fachgerechte Einbau sowie die Notwendigkeit des Aufkeilrahmens der Dachflächenfenster erfolgt gemäß den Herstellerrichtlinien des Dachflächenfensters.</t>
  </si>
  <si>
    <t>Professional installation should be carried out, and the need for the roof window flashing wedge frame assessed, according to the manufacturer’s guidelines for the roof window.</t>
  </si>
  <si>
    <t>On veillera à ce que la pose soit effectuée par un professionnel et conformément aux instructions fournies par le fabricant de la fenêtre de toit. C’est également sur la base de ces instructions que l’on décidera de la nécessité ou non d’utiliser une sous-costière.</t>
  </si>
  <si>
    <t>L'installazione professionale così come la necessità del telaio a cunei delle finestre per tetto viene effettuata secondo le linee guida del produttore delle finestre.</t>
  </si>
  <si>
    <t>Odborná montáž a případná nutnost použití zvedacího rámu dle technologického návodu výrobce střešních oken.</t>
  </si>
  <si>
    <t>Konieczne jest przeprowadzenie fachowego montażu zgodnie z wytycznymi producenta okna dachowego oraz zastosowanie ościeżnicy klinowej.</t>
  </si>
  <si>
    <t>A szakszerű beépítést, valamint a tetőablakok ékelt keretének kialakítását a tetőablak gyártójának útmutatója szerint kell elvégezni.</t>
  </si>
  <si>
    <t>Pri odbornej montáži, ako aj pri posudzovaní potreby zabudovania klinového rámu strešných okien sa musí postupovať podľa smerníc výrobcu strešného okna.</t>
  </si>
  <si>
    <t>Zowel de professionele montage als de noodzaak van het spieframe van het dakraam vindt plaats volgens de fabrikantrichtlijnen van het dakraam.</t>
  </si>
  <si>
    <t>Profesionalna montaža, kot tudi potreba po klinastem okvirju strešnega okna, poteka po navodilih proizvajalca strešnega okna.</t>
  </si>
  <si>
    <t>Professionell installation samt krav på takfönstrets kilram sker enligt tillverkarens riktlinjer för takfönstret.</t>
  </si>
  <si>
    <t>Professionel montering samt nødvendig kileramme på til​tagvinduet sker efter tagvinduets producentvejledning.</t>
  </si>
  <si>
    <t>Den profesjonelle monteringen samt behovet for takvinduets kileramme skjer i henhold til produsentens retningslinjer for takvinduet.</t>
  </si>
  <si>
    <t>Profesionalna montaža kao i potreba klinastog opšava ležećeg krovnog prozora odvija se prema uputama proizvođača ležećeg krovnog prozora.</t>
  </si>
  <si>
    <t>[in mm]</t>
  </si>
  <si>
    <t>[in mm]</t>
  </si>
  <si>
    <t>[en mm]</t>
  </si>
  <si>
    <t>(v mm)</t>
  </si>
  <si>
    <t>[w mm]</t>
  </si>
  <si>
    <t>(mm-ben)</t>
  </si>
  <si>
    <t>[v mm]</t>
  </si>
  <si>
    <t>[i mm]</t>
  </si>
  <si>
    <t>[u mm]</t>
  </si>
  <si>
    <t>Sparrenlänge: &lt; 7 m</t>
  </si>
  <si>
    <t>rafter length: up to 7 m</t>
  </si>
  <si>
    <t>longueur des chevrons &lt; 7 m</t>
  </si>
  <si>
    <t>Lunghezza della trave: &lt; 7 m</t>
  </si>
  <si>
    <t>délka krokve &lt; 7 m</t>
  </si>
  <si>
    <t>Długość krokwi: &lt; 7 m</t>
  </si>
  <si>
    <t>Szarufahosszúság: &lt; 7 m</t>
  </si>
  <si>
    <t>Dĺžka krokvy: &lt; 7 m</t>
  </si>
  <si>
    <t>Spantlengte: &lt; 7 m</t>
  </si>
  <si>
    <t>Dolžina špirovca: &lt; 7 m</t>
  </si>
  <si>
    <t>Längd på sparre: &lt; 7 m</t>
  </si>
  <si>
    <t>Spærlængde: &lt; 7 m</t>
  </si>
  <si>
    <t>Sperrelengde: &lt;7 m</t>
  </si>
  <si>
    <t>Duljina roženica: &lt; 7 m</t>
  </si>
  <si>
    <t>⌀ 100 mm; passend für HT/KG (NW 110 mm)</t>
  </si>
  <si>
    <t>⌀ 100 mm suitable for high-temperature and foul drainage pipe (nominal size 110 mm)</t>
  </si>
  <si>
    <t>⌀ 100 mm ; compatible tuyaux HT et canalisations souterraines (DN 110 mm)</t>
  </si>
  <si>
    <t>Ø100 mm adatto a tubo HT/KG NW 110 mm</t>
  </si>
  <si>
    <t>Ø100 mm vhodné pro napojení do HT/KG DN 110 mm</t>
  </si>
  <si>
    <t>⌀ 100 mm do rury wywiewnej kanalizacji  (średnica nominalna  110 mm)</t>
  </si>
  <si>
    <t>Ø100 mm, mely 110 mm PVC csőbe köthető be</t>
  </si>
  <si>
    <t>Ø100 mm sedí pre PVC rúru DN 110 mm</t>
  </si>
  <si>
    <t>⌀ 100 mm geschikt voor HT/KG (NW 110 mm)</t>
  </si>
  <si>
    <t>Ø100 mm za cev HT/KG NW 110 mm</t>
  </si>
  <si>
    <t>⌀ 100 mm lämplig för HT/KG (NV 110 mm)</t>
  </si>
  <si>
    <t>⌀ 100 mm passer til HT/KG (NW 110 mm)</t>
  </si>
  <si>
    <t>ø 100 mm passer til HT/KG (NW 110 mm)</t>
  </si>
  <si>
    <t>⌀ 100 mm; prikladno za HT/KG (NW 110 mm)</t>
  </si>
  <si>
    <t>⌀ 115 mm; passend für HT/KG (NW 125 mm)</t>
  </si>
  <si>
    <t>⌀ 115 mm suitable for high-temperature and foul drainage pipe (nominal size 125 mm)</t>
  </si>
  <si>
    <t>⌀ 115 mm ; compatible tuyaux HT et canalisations souterraines (DN 125 mm)</t>
  </si>
  <si>
    <t>Ø115 mm adatto a tubo HT/KG NW 125 mm</t>
  </si>
  <si>
    <t>Ø115 mm vhodné pro napojení do HT/KG DN 125 mm</t>
  </si>
  <si>
    <t>⌀ 115 mm do rury wywiewnej kanalizacji  (średnica nominalna  125 mm)</t>
  </si>
  <si>
    <t>Ø115 mm, mely 125 mm PVC csőbe köthető be</t>
  </si>
  <si>
    <t>Ø115 mm sedí pre PVC rúru DN 125 mm</t>
  </si>
  <si>
    <t>⌀ 115 mm geschikt voor HT/KG (NW 125 mm)</t>
  </si>
  <si>
    <t>Ø115 mm za cev HT/KG NW 125 mm</t>
  </si>
  <si>
    <t>⌀ 115 mm lämplig för HT/KG (NV 125 mm)</t>
  </si>
  <si>
    <t>⌀ 115 mm passer til HT/KG (NW 125 mm)</t>
  </si>
  <si>
    <t>ø 115 mm passer til HT/KG (NW 125 mm)</t>
  </si>
  <si>
    <t>⌀ 115 mm; prikladno za HT/KG (NW 125 mm)</t>
  </si>
  <si>
    <t>0,7 × 1.000 mm</t>
  </si>
  <si>
    <t>0.7 × 1,000 mm</t>
  </si>
  <si>
    <t>0,7 × 1 000 mm</t>
  </si>
  <si>
    <t>0,7 x 1.000 mm</t>
  </si>
  <si>
    <t>0,7 x 1000 mm</t>
  </si>
  <si>
    <t>0,7 x 1000 mm</t>
  </si>
  <si>
    <t>0,7 × 500 mm</t>
  </si>
  <si>
    <t>0.7 × 500 mm</t>
  </si>
  <si>
    <t>0,7 x 500 mm</t>
  </si>
  <si>
    <t>0,7 x 500 mm</t>
  </si>
  <si>
    <t>0,7 × 650 mm</t>
  </si>
  <si>
    <t>0.7 × 650 mm</t>
  </si>
  <si>
    <t>0,7 x 650 mm</t>
  </si>
  <si>
    <t>0,7 x 650 mm</t>
  </si>
  <si>
    <t>0,75 l Dose</t>
  </si>
  <si>
    <t>0,75 l can</t>
  </si>
  <si>
    <t>pot de 0,75 l</t>
  </si>
  <si>
    <t>Lattina 0,75l</t>
  </si>
  <si>
    <t>0,75 l plechovka</t>
  </si>
  <si>
    <t>Puszka 0,75 l</t>
  </si>
  <si>
    <t>0,75 l doboz</t>
  </si>
  <si>
    <t>0,75 l dóza</t>
  </si>
  <si>
    <t>0,75 l pot</t>
  </si>
  <si>
    <t>0,75 pločevinka</t>
  </si>
  <si>
    <t>0,75 l-burk</t>
  </si>
  <si>
    <t>0,75 l dåse</t>
  </si>
  <si>
    <t>0,75 l boks</t>
  </si>
  <si>
    <t>0,75 l limenka</t>
  </si>
  <si>
    <t>01 Braun</t>
  </si>
  <si>
    <t>01 brown</t>
  </si>
  <si>
    <t>01 brun</t>
  </si>
  <si>
    <t>01 marrone</t>
  </si>
  <si>
    <t>01 Tmavě hnědá</t>
  </si>
  <si>
    <t>01 brązowy</t>
  </si>
  <si>
    <t>01 barna/antracit</t>
  </si>
  <si>
    <t>01 hnedá</t>
  </si>
  <si>
    <t>01 bruin</t>
  </si>
  <si>
    <t>01 anodik rjava</t>
  </si>
  <si>
    <t>01 smeđa</t>
  </si>
  <si>
    <t>01 P.10 Braun</t>
  </si>
  <si>
    <t>01 P.10 brown</t>
  </si>
  <si>
    <t>01 P.10 brun</t>
  </si>
  <si>
    <t>01 P.10 Marrone</t>
  </si>
  <si>
    <t>01 P.10 tmavě hnědá</t>
  </si>
  <si>
    <t>01 P.10 brązowy</t>
  </si>
  <si>
    <t>01 P.10 barna</t>
  </si>
  <si>
    <t>01 P.10 hnedá</t>
  </si>
  <si>
    <t>01 P.10 bruin</t>
  </si>
  <si>
    <t>01 P.10 anodik rjava</t>
  </si>
  <si>
    <t>01 P.10 brun</t>
  </si>
  <si>
    <t>01 P.10 smeđa</t>
  </si>
  <si>
    <t>02 Anthrazit</t>
  </si>
  <si>
    <t>02 anthracite</t>
  </si>
  <si>
    <t>02 antracite</t>
  </si>
  <si>
    <t>02 anthracit</t>
  </si>
  <si>
    <t>02 antracyt</t>
  </si>
  <si>
    <t xml:space="preserve">02 antracit </t>
  </si>
  <si>
    <t>02 antracitová</t>
  </si>
  <si>
    <t>02 antraciet</t>
  </si>
  <si>
    <t>02 antracitna</t>
  </si>
  <si>
    <t>02 antracit</t>
  </si>
  <si>
    <t>02 antrasitt</t>
  </si>
  <si>
    <t>02 P.10 Anthrazit</t>
  </si>
  <si>
    <t>02 P.10 anthracite</t>
  </si>
  <si>
    <t>02 P.10 anthracite</t>
  </si>
  <si>
    <t>02 P.10 Antracite</t>
  </si>
  <si>
    <t>02 P.10 antracit</t>
  </si>
  <si>
    <t>02 P.10 antracytowy</t>
  </si>
  <si>
    <t>02 P.10 antracitová</t>
  </si>
  <si>
    <t>02 P.10 antraciet</t>
  </si>
  <si>
    <t>02 P.10 antracitna</t>
  </si>
  <si>
    <t>02 P.10 antrazit</t>
  </si>
  <si>
    <t>02 P.10 antrasitt</t>
  </si>
  <si>
    <t>03 P.10 Schwarz</t>
  </si>
  <si>
    <t>03 P.10 black</t>
  </si>
  <si>
    <t>03 P.10 noir</t>
  </si>
  <si>
    <t>03 P.10 Nero</t>
  </si>
  <si>
    <t>03 P.10 černá</t>
  </si>
  <si>
    <t>03 P.10 czarny</t>
  </si>
  <si>
    <t>03 P.10 fekete</t>
  </si>
  <si>
    <t>03 P.10 čierna</t>
  </si>
  <si>
    <t>03 P.10 zwart</t>
  </si>
  <si>
    <t>03 P.10 črna</t>
  </si>
  <si>
    <t>03 P.10 svart</t>
  </si>
  <si>
    <t>03 P.10 sort</t>
  </si>
  <si>
    <t>03 P.10 crna</t>
  </si>
  <si>
    <t>03 Schwarz</t>
  </si>
  <si>
    <t>03 black</t>
  </si>
  <si>
    <t>03 noir</t>
  </si>
  <si>
    <t>03 nero</t>
  </si>
  <si>
    <t>03 černá</t>
  </si>
  <si>
    <t>03 czarny</t>
  </si>
  <si>
    <t>03 fekete</t>
  </si>
  <si>
    <t>03 čierna</t>
  </si>
  <si>
    <t>03 zwart</t>
  </si>
  <si>
    <t>03 črna</t>
  </si>
  <si>
    <t>03 svart</t>
  </si>
  <si>
    <t>03 sort</t>
  </si>
  <si>
    <t>03 crna</t>
  </si>
  <si>
    <t>04 P.10 Ziegelrot</t>
  </si>
  <si>
    <t>04 P.10 brick red</t>
  </si>
  <si>
    <t>04 P.10 rouge tuile</t>
  </si>
  <si>
    <t>04 P.10 Rosso cotto</t>
  </si>
  <si>
    <t>04 P.10 cihlově červená</t>
  </si>
  <si>
    <t>04 P.10 ceglasty</t>
  </si>
  <si>
    <t>04 P.10 téglavörös</t>
  </si>
  <si>
    <t>04 P.10 tehlovočervená</t>
  </si>
  <si>
    <t>04 P.10 dakpannenrood</t>
  </si>
  <si>
    <t>04 P.10 bakreno rjava</t>
  </si>
  <si>
    <t>04 P.10 tegelröd</t>
  </si>
  <si>
    <t>04 P.10 teglrød</t>
  </si>
  <si>
    <t>04 P.10 teglsteinsrød</t>
  </si>
  <si>
    <t>04 P.10 ciglasto crvena</t>
  </si>
  <si>
    <t>04 Ziegelrot</t>
  </si>
  <si>
    <t>04 brick red</t>
  </si>
  <si>
    <t>04 rouge tuile</t>
  </si>
  <si>
    <t>04 rosso cotto</t>
  </si>
  <si>
    <t>04 cihlově červená</t>
  </si>
  <si>
    <t>04 ceglasty</t>
  </si>
  <si>
    <t>04 téglavörös</t>
  </si>
  <si>
    <t>04 tehlovočervená</t>
  </si>
  <si>
    <t>04 dakpannenrood</t>
  </si>
  <si>
    <t>04 bakreno rjava</t>
  </si>
  <si>
    <t>04 tegelröd</t>
  </si>
  <si>
    <t>04 teglrød</t>
  </si>
  <si>
    <t>04 teglsteinsrød</t>
  </si>
  <si>
    <t>04 ciglasto crvena</t>
  </si>
  <si>
    <t>05 Oxydrot</t>
  </si>
  <si>
    <t>05 oxide red</t>
  </si>
  <si>
    <t>05 rouge oxyde</t>
  </si>
  <si>
    <t>05 rosso ossido</t>
  </si>
  <si>
    <t>05 tmavě červená_CZ</t>
  </si>
  <si>
    <t>05 czerwony</t>
  </si>
  <si>
    <t xml:space="preserve">05 rozsdavörös   </t>
  </si>
  <si>
    <t>05 tmavočervená</t>
  </si>
  <si>
    <t>05 oxiderood</t>
  </si>
  <si>
    <t>05 oksidno rdeča</t>
  </si>
  <si>
    <t>05 oxidröd</t>
  </si>
  <si>
    <t>05 oxidrød</t>
  </si>
  <si>
    <t>05 oksidrød</t>
  </si>
  <si>
    <t>05 oksid crvena</t>
  </si>
  <si>
    <t>05 P.10 Oxydrot</t>
  </si>
  <si>
    <t>05 P.10 oxide red</t>
  </si>
  <si>
    <t>05 P.10 rouge oxyde</t>
  </si>
  <si>
    <t>05 P.10 Rosso ossido</t>
  </si>
  <si>
    <t>05 P.10 tmavě červená</t>
  </si>
  <si>
    <t>05 P.10 czerwony</t>
  </si>
  <si>
    <t>05 P.10 rozsdavörös</t>
  </si>
  <si>
    <t>05 P.10 tmavočervená</t>
  </si>
  <si>
    <t>05 P.10 oxiderood</t>
  </si>
  <si>
    <t>05 P.10 oksidno rdeča</t>
  </si>
  <si>
    <t>05 P.10 oxidröd</t>
  </si>
  <si>
    <t>05 P.10 oxidrød</t>
  </si>
  <si>
    <t>05 P.10 oksidrød</t>
  </si>
  <si>
    <t>05 P.10 oksidno crvena</t>
  </si>
  <si>
    <t>06 Moosgrün</t>
  </si>
  <si>
    <t>06 moss green</t>
  </si>
  <si>
    <t>06 vert mousse</t>
  </si>
  <si>
    <t>06 verde muschio</t>
  </si>
  <si>
    <t>06 mechově zelená</t>
  </si>
  <si>
    <t>06 zieleń mchu</t>
  </si>
  <si>
    <t>06 mohazöld</t>
  </si>
  <si>
    <t>06 machovozelená</t>
  </si>
  <si>
    <t>06 mosgroen</t>
  </si>
  <si>
    <t>06 mahovo zelena</t>
  </si>
  <si>
    <t>06 mossgrön</t>
  </si>
  <si>
    <t>06 mosgrøn</t>
  </si>
  <si>
    <t>06 mosegrønn</t>
  </si>
  <si>
    <t>06 zelena mahovina</t>
  </si>
  <si>
    <t>06 P.10 Moosgrün</t>
  </si>
  <si>
    <t>06 P.10 moss green</t>
  </si>
  <si>
    <t>06 P.10 vert mousse</t>
  </si>
  <si>
    <t>06 P.10 Verde muschio</t>
  </si>
  <si>
    <t>06 P.10 mechově zelená</t>
  </si>
  <si>
    <t>06 P.10 zieleń mchu</t>
  </si>
  <si>
    <t>06 P.10 mohazöld</t>
  </si>
  <si>
    <t>06 P.10 machovozelená</t>
  </si>
  <si>
    <t>06 P.10 mosgroen</t>
  </si>
  <si>
    <t>06 P.10 mahovo zelena</t>
  </si>
  <si>
    <t>06 P.10 mossgrön</t>
  </si>
  <si>
    <t>06 P.10 mosgrøn</t>
  </si>
  <si>
    <t>06 P.10 mosegrønn</t>
  </si>
  <si>
    <t>06 P.10 mahovinasto zelena</t>
  </si>
  <si>
    <t>07 Hellgrau</t>
  </si>
  <si>
    <t>07 light grey</t>
  </si>
  <si>
    <t>07 gris souris</t>
  </si>
  <si>
    <t>07 grigio chiaro</t>
  </si>
  <si>
    <t>07 světle šedá</t>
  </si>
  <si>
    <t>07 jasnoszary</t>
  </si>
  <si>
    <t>07 világosszürke</t>
  </si>
  <si>
    <t>07 svetlošedá</t>
  </si>
  <si>
    <t>07 lichtgrijs</t>
  </si>
  <si>
    <t>07 svetlo siva</t>
  </si>
  <si>
    <t>07 ljusgrå</t>
  </si>
  <si>
    <t>07 lys grå</t>
  </si>
  <si>
    <t>07 svijetlo siva</t>
  </si>
  <si>
    <t>07 P.10 Hellgrau</t>
  </si>
  <si>
    <t>07 P.10 light grey</t>
  </si>
  <si>
    <t>07 P.10 gris souris</t>
  </si>
  <si>
    <t>07 P.10 Grigio chiaro</t>
  </si>
  <si>
    <t>07 P.10 světle šedá</t>
  </si>
  <si>
    <t>07 P.10 jasnoszary</t>
  </si>
  <si>
    <t>07 P.10 világosszürke</t>
  </si>
  <si>
    <t>07 P.10 svetlošedá</t>
  </si>
  <si>
    <t xml:space="preserve">07 P.10 lichtgrijs </t>
  </si>
  <si>
    <t>07 P.10 svetlo siva</t>
  </si>
  <si>
    <t xml:space="preserve">07 P.10 ljusgrå </t>
  </si>
  <si>
    <t xml:space="preserve">07 P.10 lys grå </t>
  </si>
  <si>
    <t>07 P.10 svijetlo siva</t>
  </si>
  <si>
    <t>08 P.10 Zinkgrau</t>
  </si>
  <si>
    <t>08 P.10 zinc grey</t>
  </si>
  <si>
    <t>08 P.10 gris de zinc</t>
  </si>
  <si>
    <t>08 P.10 grigio zinco</t>
  </si>
  <si>
    <t>08 P.10 zinkově šedá</t>
  </si>
  <si>
    <t>08 P.10 szarocynkowy</t>
  </si>
  <si>
    <t>08 P.10 cinkszürke</t>
  </si>
  <si>
    <t>08 P.10 zinkovošedá</t>
  </si>
  <si>
    <t>08 P.10 loodgrijs</t>
  </si>
  <si>
    <t>08 P.10 cinkovo siva</t>
  </si>
  <si>
    <t>08 P.10 zinkgrå</t>
  </si>
  <si>
    <t>08 P.10 sinkgrå</t>
  </si>
  <si>
    <t>08 P.10 cink siva</t>
  </si>
  <si>
    <t>08 Zinkgrau</t>
  </si>
  <si>
    <t>08 zinc grey</t>
  </si>
  <si>
    <t>08 gris de zinc</t>
  </si>
  <si>
    <t>08 grigio zinco</t>
  </si>
  <si>
    <t>08 zinkově šedá</t>
  </si>
  <si>
    <t>08 szarocynkowy</t>
  </si>
  <si>
    <t>08 cinkszürke</t>
  </si>
  <si>
    <t>08 zinkovošedá</t>
  </si>
  <si>
    <t>08 loodgrijs</t>
  </si>
  <si>
    <t>08 cinkovo siva</t>
  </si>
  <si>
    <t>08 zinkgrå</t>
  </si>
  <si>
    <t>08 sinkgrå</t>
  </si>
  <si>
    <t>08 cink siva</t>
  </si>
  <si>
    <t>1.500 mm</t>
  </si>
  <si>
    <t>1,500 mm</t>
  </si>
  <si>
    <t>1 500 mm</t>
  </si>
  <si>
    <t>1500mm</t>
  </si>
  <si>
    <t>1.500 mm</t>
  </si>
  <si>
    <t>1500 mm</t>
  </si>
  <si>
    <t>1500 mm</t>
  </si>
  <si>
    <t>1: Das gewünschte Produkt durch Anklicken des Reiters auswählen.</t>
  </si>
  <si>
    <t>1: Select the required product by clicking on the tab.</t>
  </si>
  <si>
    <t>1 : Sélectionnez le produit en cliquant sur l’onglet correspondant.</t>
  </si>
  <si>
    <t>1: Selezionare il prodotto desiderato facendo clic sulla scheda</t>
  </si>
  <si>
    <t xml:space="preserve">1: zakliknutím vybrat ožadovaný produkt </t>
  </si>
  <si>
    <t xml:space="preserve">1: Wybierz produkt klikając na zakładkę </t>
  </si>
  <si>
    <t>1: válassza ki a kívánt terméket</t>
  </si>
  <si>
    <t>1: Kliknutím vyberte požadovaný produkt</t>
  </si>
  <si>
    <t>1: Selecteer het gewenste product door te klikken op het tabblad.</t>
  </si>
  <si>
    <t>1: Izberite željeni proizvod s klikom</t>
  </si>
  <si>
    <t>1: Välj önskad produkt genom att klicka på fliken.</t>
  </si>
  <si>
    <t>1: Vælg det ønskede produkt ved at klikke på fanen.</t>
  </si>
  <si>
    <t>1: Velg ønsket produkt ved å klikke på fanen.</t>
  </si>
  <si>
    <t>1: Odaberite željeni proizvod klikom na karticu.</t>
  </si>
  <si>
    <t>10 P.10 Prefaweiß</t>
  </si>
  <si>
    <t>10 P.10 prefa white</t>
  </si>
  <si>
    <t>10 P.10 blanc PREFA</t>
  </si>
  <si>
    <t>10 P.10 bianco PREFA</t>
  </si>
  <si>
    <t>10 P.10 Prefa bílá</t>
  </si>
  <si>
    <t>10 P.10 biały prefa</t>
  </si>
  <si>
    <t>10 P.10 pferafehér</t>
  </si>
  <si>
    <t>10 P.10 prefa biela</t>
  </si>
  <si>
    <t>10 P.10 prefawit</t>
  </si>
  <si>
    <t>10 P.10 Prefa bela</t>
  </si>
  <si>
    <t>10 P.10 prefavit</t>
  </si>
  <si>
    <t>10 P.10 prefahvid</t>
  </si>
  <si>
    <t>10 P.10 prefahvit</t>
  </si>
  <si>
    <t>10 P.10 prefa bijela</t>
  </si>
  <si>
    <t>10 Prefaweiß</t>
  </si>
  <si>
    <t>10 prefa white</t>
  </si>
  <si>
    <t>10 blanc PREFA</t>
  </si>
  <si>
    <t>10 bianco Prefa</t>
  </si>
  <si>
    <t>10 prefa bílá</t>
  </si>
  <si>
    <t>10 Biały</t>
  </si>
  <si>
    <t>10 prefafehér</t>
  </si>
  <si>
    <t>10 prefa biela</t>
  </si>
  <si>
    <t>10 prefawit</t>
  </si>
  <si>
    <t>10 prefa bela</t>
  </si>
  <si>
    <t>10 prefavit</t>
  </si>
  <si>
    <t>10 prefahvid</t>
  </si>
  <si>
    <t>10 prefahvit</t>
  </si>
  <si>
    <t>10 Prefa bijela</t>
  </si>
  <si>
    <t>100 × ⌀ 50–75 mm</t>
  </si>
  <si>
    <t>100 × ⌀ 50–75 mm</t>
  </si>
  <si>
    <t>100 × ⌀ 50-75 mm</t>
  </si>
  <si>
    <t>ø 100 x 50-75 mm</t>
  </si>
  <si>
    <t>100 x ø 50-75 mm</t>
  </si>
  <si>
    <t>100 × ⌀ 50 – 75 mm</t>
  </si>
  <si>
    <t>100 × ⌀ 50-75 mm</t>
  </si>
  <si>
    <t>100 ⌀ 50-75 mm</t>
  </si>
  <si>
    <t>Ø 100</t>
  </si>
  <si>
    <t>Ø 100</t>
  </si>
  <si>
    <t>ø100</t>
  </si>
  <si>
    <t>100 ø_</t>
  </si>
  <si>
    <t>⌀ 100</t>
  </si>
  <si>
    <t>100 ⌀</t>
  </si>
  <si>
    <t>100 ø</t>
  </si>
  <si>
    <t>Ø 100 × 1.450 mm</t>
  </si>
  <si>
    <t>Ø 100 × 1,450 mm</t>
  </si>
  <si>
    <t>Ø 100 × 1 450 mm</t>
  </si>
  <si>
    <t>ø100 x 1.450 mm</t>
  </si>
  <si>
    <t>100 ø x 1.450 mm</t>
  </si>
  <si>
    <t>⌀ 100 × 1,450 mm</t>
  </si>
  <si>
    <t>100 ⌀ × 1.450 mm</t>
  </si>
  <si>
    <t>100 ⌀ × 1450 mm</t>
  </si>
  <si>
    <t>100 ⌀ × 1450 mm</t>
  </si>
  <si>
    <t>Ø 100; 700–1.100 mm</t>
  </si>
  <si>
    <t>Ø 100; 700–1,100 mm</t>
  </si>
  <si>
    <t>Ø 100; 700-1 100 mm</t>
  </si>
  <si>
    <t>ø100 x 700-1.100 mm</t>
  </si>
  <si>
    <t>100 ø 700-1.100 mm</t>
  </si>
  <si>
    <t>⌀ 100; 700–1,100 mm</t>
  </si>
  <si>
    <t>100 ⌀ 700–1.100 mm</t>
  </si>
  <si>
    <t>100 ⌀ 700 – 1100 mm</t>
  </si>
  <si>
    <t>100 ⌀ 700-1.100 mm</t>
  </si>
  <si>
    <t>100 ⌀ 700–1100 mm</t>
  </si>
  <si>
    <t>100–160 mm</t>
  </si>
  <si>
    <t>100–160 mm</t>
  </si>
  <si>
    <t>100 à 160 mm</t>
  </si>
  <si>
    <t>100 - 160 mm</t>
  </si>
  <si>
    <t>100 – 160 mm</t>
  </si>
  <si>
    <t>100-160 mm</t>
  </si>
  <si>
    <t>100-160 mm</t>
  </si>
  <si>
    <t>100–180 mm</t>
  </si>
  <si>
    <t>100–180 mm</t>
  </si>
  <si>
    <t>100 à 180 mm</t>
  </si>
  <si>
    <t>100 - 180 mm</t>
  </si>
  <si>
    <t>100 – 180 mm</t>
  </si>
  <si>
    <t>100-180 mm</t>
  </si>
  <si>
    <t>11 Nussbraun</t>
  </si>
  <si>
    <t>11 nut brown</t>
  </si>
  <si>
    <t>11 brun noisette</t>
  </si>
  <si>
    <t>11 testa di moro</t>
  </si>
  <si>
    <t>11 oříšková</t>
  </si>
  <si>
    <t>11 orzechowy brąz</t>
  </si>
  <si>
    <t>11 mogyoróbarna</t>
  </si>
  <si>
    <t>11 orieškovohnedá</t>
  </si>
  <si>
    <t>11 notenkleurig</t>
  </si>
  <si>
    <t>11 nötbrun</t>
  </si>
  <si>
    <t>11 nøddebrun</t>
  </si>
  <si>
    <t>11 nøttebrun</t>
  </si>
  <si>
    <t>11 lješnjak</t>
  </si>
  <si>
    <t>11 P.10 Nussbraun</t>
  </si>
  <si>
    <t>11 P.10 nut brown</t>
  </si>
  <si>
    <t>11 P.10 brun noisette</t>
  </si>
  <si>
    <t>11 P.10 Testa di moro</t>
  </si>
  <si>
    <t>11 P.10 oříšková</t>
  </si>
  <si>
    <t>11 P.10 szarocynkowy</t>
  </si>
  <si>
    <t>11 P.10 mogyoróbarna</t>
  </si>
  <si>
    <t>11 P.10 orieškovohnedá</t>
  </si>
  <si>
    <t>11 P.10 notenkleurig</t>
  </si>
  <si>
    <t>11 P.10 testa di moro</t>
  </si>
  <si>
    <t>11 P.10 nötbrun</t>
  </si>
  <si>
    <t>11 P.10 nøddebrun</t>
  </si>
  <si>
    <t>11 P.10 nøttebrun</t>
  </si>
  <si>
    <t>11 P.10 lješnjak smeđa</t>
  </si>
  <si>
    <t>12 Silbermetallic</t>
  </si>
  <si>
    <t>12 metallic silver</t>
  </si>
  <si>
    <t>12 argent métallisé</t>
  </si>
  <si>
    <t>12 silver metallizzato</t>
  </si>
  <si>
    <t>12 stříbrná metalíza</t>
  </si>
  <si>
    <t>12 srebrny metalik</t>
  </si>
  <si>
    <t>12 ezüstmetál</t>
  </si>
  <si>
    <t>12 strieborná metalíza</t>
  </si>
  <si>
    <t>12 zilvermetallic</t>
  </si>
  <si>
    <t>12 kovinsko srebrna</t>
  </si>
  <si>
    <t>12 silvermetallic</t>
  </si>
  <si>
    <t>12 sølvmetallic</t>
  </si>
  <si>
    <t>12 sølv metallic</t>
  </si>
  <si>
    <t>12 srebrno metalik</t>
  </si>
  <si>
    <t>Ø 120</t>
  </si>
  <si>
    <t>Ø 120</t>
  </si>
  <si>
    <t>⌀ 120</t>
  </si>
  <si>
    <t>ø120</t>
  </si>
  <si>
    <t>120 ø</t>
  </si>
  <si>
    <t>⌀ 120</t>
  </si>
  <si>
    <t>120 ⌀</t>
  </si>
  <si>
    <t>13 Naturblank</t>
  </si>
  <si>
    <t>13 plain aluminium</t>
  </si>
  <si>
    <t>13 aluminium naturel</t>
  </si>
  <si>
    <t>13 Alluminio naturale</t>
  </si>
  <si>
    <t>13 přírodní hliník</t>
  </si>
  <si>
    <t>13 naturalny</t>
  </si>
  <si>
    <t>13 natúr alumínium</t>
  </si>
  <si>
    <t>13 prírodný hliník</t>
  </si>
  <si>
    <t>13 natuurlijk blank</t>
  </si>
  <si>
    <t>13 natur</t>
  </si>
  <si>
    <t>13 naturligt blank</t>
  </si>
  <si>
    <t>13 naturblank</t>
  </si>
  <si>
    <t>13 prirodna</t>
  </si>
  <si>
    <t>138 × 0,7 mm</t>
  </si>
  <si>
    <t>138 × 0.7 mm</t>
  </si>
  <si>
    <t>138 × 0,7 mm</t>
  </si>
  <si>
    <t>138 x 0,7 mm</t>
  </si>
  <si>
    <t>138 mm</t>
  </si>
  <si>
    <t>138 mm</t>
  </si>
  <si>
    <t>138mm</t>
  </si>
  <si>
    <t>140 mm</t>
  </si>
  <si>
    <t>140 mm</t>
  </si>
  <si>
    <t>⌀ 150</t>
  </si>
  <si>
    <t>⌀ 150</t>
  </si>
  <si>
    <t>ø150</t>
  </si>
  <si>
    <t>150 ø</t>
  </si>
  <si>
    <t>150 ⌀</t>
  </si>
  <si>
    <t>17 P.10 Reinweiß</t>
  </si>
  <si>
    <t>17 P.10 pure white</t>
  </si>
  <si>
    <t>17 P.10 blanc pur</t>
  </si>
  <si>
    <t>17 P.10 bianco puro</t>
  </si>
  <si>
    <t>17 P.10 čistě bílá</t>
  </si>
  <si>
    <t>17 P.10 czysta biel</t>
  </si>
  <si>
    <t>17 P.10 tisztafehér</t>
  </si>
  <si>
    <t>17 P.10 čisto biele</t>
  </si>
  <si>
    <t>17 P.10 zuiver wit</t>
  </si>
  <si>
    <t>17 P.10 Bele</t>
  </si>
  <si>
    <t>17 P.10 renvit</t>
  </si>
  <si>
    <t>17 P.10 Renhvid Ral 9010</t>
  </si>
  <si>
    <t>17 P.10 Renhvit</t>
  </si>
  <si>
    <t>17 P.10 Bijela</t>
  </si>
  <si>
    <t>17 Reinweiß</t>
  </si>
  <si>
    <t>17 pure white</t>
  </si>
  <si>
    <t>17 blanc pur</t>
  </si>
  <si>
    <t>17 bianco puro</t>
  </si>
  <si>
    <t>17 čistě bílá</t>
  </si>
  <si>
    <t>17 czysta biel</t>
  </si>
  <si>
    <t>17 tisztafehér</t>
  </si>
  <si>
    <t>17 biela</t>
  </si>
  <si>
    <t>17 zuiverwit</t>
  </si>
  <si>
    <t>17 čista bela</t>
  </si>
  <si>
    <t>17 renvit</t>
  </si>
  <si>
    <t>17 ren hvid</t>
  </si>
  <si>
    <t>17 ren hvit</t>
  </si>
  <si>
    <t>17 čisto bijela</t>
  </si>
  <si>
    <t>180–220 mm</t>
  </si>
  <si>
    <t>180–220 mm</t>
  </si>
  <si>
    <t>180 à 220 mm</t>
  </si>
  <si>
    <t>180 - 220 mm</t>
  </si>
  <si>
    <t>180 – 220 mm</t>
  </si>
  <si>
    <t>180-220 mm</t>
  </si>
  <si>
    <t>180–260 mm</t>
  </si>
  <si>
    <t>180–260 mm</t>
  </si>
  <si>
    <t>180 à 260 mm</t>
  </si>
  <si>
    <t>180 - 260 mm</t>
  </si>
  <si>
    <t>180 – 260 mm</t>
  </si>
  <si>
    <t>180-260 mm</t>
  </si>
  <si>
    <t>19 P.10 Dunkelgrau</t>
  </si>
  <si>
    <t>19 P.10 dark grey</t>
  </si>
  <si>
    <t>19 P.10 gris sombre</t>
  </si>
  <si>
    <t>19 P.10 grigio scuro</t>
  </si>
  <si>
    <t>19 P.10 tmavě šedá</t>
  </si>
  <si>
    <t>19 P.10 ciemnoszary</t>
  </si>
  <si>
    <t>19 P.10 grafitszürke</t>
  </si>
  <si>
    <t>19 P.10 tmavošedý</t>
  </si>
  <si>
    <t>19 P.10 donkergrijs</t>
  </si>
  <si>
    <t>19 P.10 Tamno siva</t>
  </si>
  <si>
    <t>19 P.10 mörkgrå</t>
  </si>
  <si>
    <t>19 P.10 Mørk grå ral 7043</t>
  </si>
  <si>
    <t>19 P.10 Mørk grå</t>
  </si>
  <si>
    <t>195 mm lang</t>
  </si>
  <si>
    <t>195 mm long</t>
  </si>
  <si>
    <t>longueur : 195 mm</t>
  </si>
  <si>
    <t>lunghezza 195 mm</t>
  </si>
  <si>
    <t>195 mm délka</t>
  </si>
  <si>
    <t>195 mm długi</t>
  </si>
  <si>
    <t>195 mm hosszú</t>
  </si>
  <si>
    <t>195 mm dlhé</t>
  </si>
  <si>
    <t>lengte 195 mm</t>
  </si>
  <si>
    <t>195 mm dolžine</t>
  </si>
  <si>
    <t>195 mm lång</t>
  </si>
  <si>
    <t>195 mm lang</t>
  </si>
  <si>
    <t>195 mm dugo</t>
  </si>
  <si>
    <t>1 × 250 (A = 140; B = 85; C = 25 mm)</t>
  </si>
  <si>
    <t>1 × 250 (A = 140; B = 85; C = 25 mm)</t>
  </si>
  <si>
    <t>1x250 (A=140 B=85 C=25 mm)</t>
  </si>
  <si>
    <t>1 x 250 (A=140 B=85 C=25 mm)</t>
  </si>
  <si>
    <t>1x250 (A = 140 B = 85 C = 25 mm)</t>
  </si>
  <si>
    <t>1x250 (A=140 B=85 C=25 mm)</t>
  </si>
  <si>
    <t>1 × 333 (A = 223; B = 85; C = 25 mm)</t>
  </si>
  <si>
    <t>1 × 333 (A = 223; B = 85; C = 25 mm)</t>
  </si>
  <si>
    <t>1x333 (A=223 B=85 C=25 mm)</t>
  </si>
  <si>
    <t>1 x 333 (A=223 B=85 C=25 mm)</t>
  </si>
  <si>
    <t>1x333 (A = 223 B = 85 C = 25 mm)</t>
  </si>
  <si>
    <t>1x333 (A=223 B=85 C=25 mm)</t>
  </si>
  <si>
    <t>2: Sämtliche Felder, die grau hinterlegt sind, können befüllt werden oder sind mit einer vordefinierten Auswahlliste hinterlegt.</t>
  </si>
  <si>
    <t>2: Fields with a grey background are input fields or contain a drop-down list.</t>
  </si>
  <si>
    <t>2 : Les champs en grisé sont soit des champs de saisie, soit des listes déroulantes.</t>
  </si>
  <si>
    <t>2: Tutti i campi evidenziati in grigio possono essere riempiti oppure è possibile selezionare una voce da un elenco predefinito</t>
  </si>
  <si>
    <t>2: Všechny šedě podložená pole jsou opatřeny před definovaným výběrem nebo je možné je doplnit je možné doplnit</t>
  </si>
  <si>
    <t>2: Na polach z szarym tłem należy wpisać wartość lub wybrać z rozwijanej listy.</t>
  </si>
  <si>
    <t xml:space="preserve">2: A szürke mezőkbe írhat, vagy a legördülő listából választhat </t>
  </si>
  <si>
    <t>2: Všetky polia označené sivou farbou môžu byť vyplnené, alebo uložené do preddefinovaného výberu</t>
  </si>
  <si>
    <t>2: Alle grijze velden kunnen worden ingevuld of zijn van een voorgedefinieerde selectielijst voorzien.</t>
  </si>
  <si>
    <t>2: Vsa polja, ki so označena s sivo, so lahko izbrana s predhodno izbranim seznamom izbire</t>
  </si>
  <si>
    <t>2: Samtliga fält som är gråmarkerade kan fyllas i eller är markerade med en fördefinierad urvalslista.</t>
  </si>
  <si>
    <t>2: Alle felter med grå baggrund kan udfyldes, eller har en prædefineret valgliste.</t>
  </si>
  <si>
    <t>2: Samtlige felt som er markert med grått, kan fylles ut eller er markert med en forhåndsdefinert utvalgsliste.</t>
  </si>
  <si>
    <t>2: Polja sa sivom pozadinom su polja za unos ili sadrže padajući popis.</t>
  </si>
  <si>
    <t>20 Rauchsilber</t>
  </si>
  <si>
    <t>20 smoke silver</t>
  </si>
  <si>
    <t>20 argent fumé</t>
  </si>
  <si>
    <t>20 grigio fumo</t>
  </si>
  <si>
    <t>20 kouřově stříbrná</t>
  </si>
  <si>
    <t>20 szarydymiony</t>
  </si>
  <si>
    <t>20 füstezüst</t>
  </si>
  <si>
    <t>20 dymová strieborná</t>
  </si>
  <si>
    <t>20 rookzilver</t>
  </si>
  <si>
    <t>20 dimljeno srebro</t>
  </si>
  <si>
    <t>20 röksilver</t>
  </si>
  <si>
    <t>20 grå aluminium</t>
  </si>
  <si>
    <t>20 røyk sølv</t>
  </si>
  <si>
    <t>20 dim srebrna</t>
  </si>
  <si>
    <t>200 mm</t>
  </si>
  <si>
    <t>200 mm</t>
  </si>
  <si>
    <t>200 × 1,0 mm</t>
  </si>
  <si>
    <t>200 × 1,0 mm</t>
  </si>
  <si>
    <t>200 x 1,0 mm</t>
  </si>
  <si>
    <t>21 Rubinrot</t>
  </si>
  <si>
    <t>21 ruby red</t>
  </si>
  <si>
    <t>21 rouge rubis</t>
  </si>
  <si>
    <t>21 rosso rubino</t>
  </si>
  <si>
    <t>21 rubínová</t>
  </si>
  <si>
    <t>21 rubinowy</t>
  </si>
  <si>
    <t>21 rubinvörös</t>
  </si>
  <si>
    <t>21 rubínová červená</t>
  </si>
  <si>
    <t>21 robijnrood</t>
  </si>
  <si>
    <t>21 rubinasto rdeča</t>
  </si>
  <si>
    <t>21 rubinröd</t>
  </si>
  <si>
    <t>21 rubinrød</t>
  </si>
  <si>
    <t>21 rubin crvena</t>
  </si>
  <si>
    <t>23 Schwarzgrau</t>
  </si>
  <si>
    <t>23 black gray</t>
  </si>
  <si>
    <t>23 gris noir</t>
  </si>
  <si>
    <t>23 nero grigio</t>
  </si>
  <si>
    <t>23 černě šedá</t>
  </si>
  <si>
    <t>ciemnoszary</t>
  </si>
  <si>
    <t>23 fekete szürke</t>
  </si>
  <si>
    <t>23 čierna sivá</t>
  </si>
  <si>
    <t>23 zwartgrijs</t>
  </si>
  <si>
    <t>23 črna siva</t>
  </si>
  <si>
    <t>23 svartgrå</t>
  </si>
  <si>
    <t>23 sortgrå</t>
  </si>
  <si>
    <t>23 crno siva</t>
  </si>
  <si>
    <t>230 × 2.000 × 0,7 mm</t>
  </si>
  <si>
    <t>230 × 2,000 × 0.7 mm</t>
  </si>
  <si>
    <t>230 × 2 000 × 0,7 mm</t>
  </si>
  <si>
    <t>230 x 2.000 x 0,7 mm</t>
  </si>
  <si>
    <t>230 × 2.000 × 0,7 mm</t>
  </si>
  <si>
    <t>230 × 2000 × 0,7 mm</t>
  </si>
  <si>
    <t>230 × 2000 × 0,7 mm</t>
  </si>
  <si>
    <t>25 Elfenbein</t>
  </si>
  <si>
    <t>25 ivory</t>
  </si>
  <si>
    <t>25 ivoire clair</t>
  </si>
  <si>
    <t>25 avorio</t>
  </si>
  <si>
    <t>25 slonová kost</t>
  </si>
  <si>
    <t>25 kość słoniowa</t>
  </si>
  <si>
    <t>25 elefántcsont</t>
  </si>
  <si>
    <t>25 slonová kosť</t>
  </si>
  <si>
    <t>25 ivoor</t>
  </si>
  <si>
    <t>25 slonovina</t>
  </si>
  <si>
    <t>25 elfenben</t>
  </si>
  <si>
    <t>25 elfenbein</t>
  </si>
  <si>
    <t>250 g</t>
  </si>
  <si>
    <t>250 g</t>
  </si>
  <si>
    <t>250/23 × 7</t>
  </si>
  <si>
    <t>250/23 × 7</t>
  </si>
  <si>
    <t>250/23 x 7</t>
  </si>
  <si>
    <t>26 Holz dunkel</t>
  </si>
  <si>
    <t>26 dark wood</t>
  </si>
  <si>
    <t>26 bois foncé</t>
  </si>
  <si>
    <t>26 legno scuro</t>
  </si>
  <si>
    <t>26 tmavé dřevo</t>
  </si>
  <si>
    <t>26 kolonialna czerwień</t>
  </si>
  <si>
    <t>26 sötét famintázat</t>
  </si>
  <si>
    <t>26 drevo tmavé</t>
  </si>
  <si>
    <t>26 hout donker</t>
  </si>
  <si>
    <t>26 les temen</t>
  </si>
  <si>
    <t>26 mörkt trä</t>
  </si>
  <si>
    <t>26 træ mørk</t>
  </si>
  <si>
    <t>26 mørkt tre</t>
  </si>
  <si>
    <t>26 tamno drvo</t>
  </si>
  <si>
    <t>28 × 7 mm</t>
  </si>
  <si>
    <t>28 × 7 mm</t>
  </si>
  <si>
    <t>28 x 7 mm</t>
  </si>
  <si>
    <t>28/25 (1 kg = ca. 570 Stk.)</t>
  </si>
  <si>
    <t>28/25 (1 kg = approx. 570 pc.)</t>
  </si>
  <si>
    <t>28/25 (1 kg = env. 570)</t>
  </si>
  <si>
    <t>28/25 (1 Kg = ca. 570 Pz.)</t>
  </si>
  <si>
    <t>28/25 (1 kg = ca. 570 ks.)</t>
  </si>
  <si>
    <t>28/25 (1 kg = około 570 szt.)</t>
  </si>
  <si>
    <t>28/25 (1 kg = kb. 570 db.)</t>
  </si>
  <si>
    <t>28/25 (1 kg = cca 570 ks)</t>
  </si>
  <si>
    <t>28/25 (1 kg = ca. 570 stks.)</t>
  </si>
  <si>
    <t>28/25 (1 kg = ca. 570 kos)</t>
  </si>
  <si>
    <t>28/25 (1 kg = cirka 570 st.)</t>
  </si>
  <si>
    <t>28/25 (1 kg = ca. 570 stk.)</t>
  </si>
  <si>
    <t>28/25 (1 kg = ca. 570 stk.)</t>
  </si>
  <si>
    <t>28/25 (1 kg = cca. 570 kom.)</t>
  </si>
  <si>
    <t>28/30 (1 kg = ca. 480 Stk.)</t>
  </si>
  <si>
    <t>28/30 (1 kg = approx. 480 pc.)</t>
  </si>
  <si>
    <t>28/30 (1 kg = env. 480)</t>
  </si>
  <si>
    <t>28/30 (1 Kg = ca. 480 Pz.)</t>
  </si>
  <si>
    <t>28/30 (1 kg = ca. 480 ks.)</t>
  </si>
  <si>
    <t>28/30 (1 kg = około 480 szt.)</t>
  </si>
  <si>
    <t>28/30 (1 kg = kb. 480 db.)</t>
  </si>
  <si>
    <t>28/30 (1 kg = cca 480 ks)</t>
  </si>
  <si>
    <t>28/30 (1 kg = ca. 480 stks.)</t>
  </si>
  <si>
    <t>28/30 (1 kg = ca. 480 kos)</t>
  </si>
  <si>
    <t>28/30 (1 kg = cirka 480 st.)</t>
  </si>
  <si>
    <t>28/30 (1 kg = ca. 480 stk.)</t>
  </si>
  <si>
    <t>28/30 (1 kg = ca. 480 stk.)</t>
  </si>
  <si>
    <t>28/30 (1 kg = cca. 480 kom.)</t>
  </si>
  <si>
    <t>28/40 (1 kg = ca. 380 Stk.)</t>
  </si>
  <si>
    <t>28/40 (1 kg = approx. 380 pc.)</t>
  </si>
  <si>
    <t>28/40 (1 kg = env. 380)</t>
  </si>
  <si>
    <t>28/40 (1 Kg = ca. 380 Pz.)</t>
  </si>
  <si>
    <t>28/40 (1 kg = ca. 380 ks.)</t>
  </si>
  <si>
    <t>28/40 (1 kg = około 380 szt.)</t>
  </si>
  <si>
    <t>28/40 (1 kg = kb. 380 db.)</t>
  </si>
  <si>
    <t>28/40 (1 kg = cca 380 ks)</t>
  </si>
  <si>
    <t>28/40 (1 kg = ca. 380 stks.)</t>
  </si>
  <si>
    <t>28/40 (1 kg = ca. 380 kos)</t>
  </si>
  <si>
    <t>28/40 (1 kg = cirka 380 st.)</t>
  </si>
  <si>
    <t>28/40 (1 kg = ca. 380 stk.)</t>
  </si>
  <si>
    <t>28/40 (1 kg = ca. 380 stk.)</t>
  </si>
  <si>
    <t>28/40 (1 kg = cca. 380 kom.)</t>
  </si>
  <si>
    <t>290 ml reichen für ca. 4 m.</t>
  </si>
  <si>
    <t>290 ml is sufficient for approx. 4 m.</t>
  </si>
  <si>
    <t>290 ml pour 4 m environ.</t>
  </si>
  <si>
    <t>290 ml sono sufficienti per ca. 4 m lineari</t>
  </si>
  <si>
    <t>290 ml postačí na cca. 4 bm</t>
  </si>
  <si>
    <t>290 ml wystarcza na około 4 m</t>
  </si>
  <si>
    <t>296 ml, kb. 4fm-re elég</t>
  </si>
  <si>
    <t>290 ml postačuje na cca 4 bm</t>
  </si>
  <si>
    <r>
      <t>290 ml is voldoende voor ca. 4 m</t>
    </r>
    <r>
      <rPr>
        <vertAlign val="superscript"/>
        <sz val="11"/>
        <color indexed="8"/>
        <rFont val="Arial"/>
        <family val="2"/>
      </rPr>
      <t>1</t>
    </r>
  </si>
  <si>
    <t>290 ml za približno 4 tekoče metre</t>
  </si>
  <si>
    <t>290 ml räcker till cirka 4 lpm.</t>
  </si>
  <si>
    <t>290 ml rækker til ca. 4 lbm.</t>
  </si>
  <si>
    <t>290 ml rekker til ca. 4 lm.</t>
  </si>
  <si>
    <t>290 ml je dovoljno za cca. 4 m.</t>
  </si>
  <si>
    <t>3 m</t>
  </si>
  <si>
    <t>3 m</t>
  </si>
  <si>
    <t>3.000 mm</t>
  </si>
  <si>
    <t>3,000 mm</t>
  </si>
  <si>
    <t>3 000 mm</t>
  </si>
  <si>
    <t>3.000 mm</t>
  </si>
  <si>
    <t>3000 mm</t>
  </si>
  <si>
    <t>3000 mm</t>
  </si>
  <si>
    <t>3: Sämtliche Optionsfelder können angewählt werden.</t>
  </si>
  <si>
    <t>3: All options can be selected.</t>
  </si>
  <si>
    <t>3 : Il est possible de cliquer la totalité des boutons radio (options).</t>
  </si>
  <si>
    <t>3: Ogni pulsante delle opzioni può essere selezionato</t>
  </si>
  <si>
    <t>3: Vybrána mohou být všechna nabídková pole</t>
  </si>
  <si>
    <t>3: Można wybrać wszystkie opcje.</t>
  </si>
  <si>
    <t>3: Az opciókat tartalmazó mezőket kitöltheti</t>
  </si>
  <si>
    <t>3: Je možné vybrať si aj všetky doplnkové polia</t>
  </si>
  <si>
    <t>3: Alle optievelden kunnen worden afgevinkt.</t>
  </si>
  <si>
    <t>3: izbrana so lahko vsa poljubna polja</t>
  </si>
  <si>
    <t>3: Samtliga alternativfält kan väljas.</t>
  </si>
  <si>
    <t>3: Alle valgfelter kan vælges.</t>
  </si>
  <si>
    <t>3: Samtlige valgfelt kan velges.</t>
  </si>
  <si>
    <t>3: Mogu se odabrati sva polja s opcijama.</t>
  </si>
  <si>
    <t>300 ml</t>
  </si>
  <si>
    <t>300 ml</t>
  </si>
  <si>
    <t>300 × 1,0 mm</t>
  </si>
  <si>
    <t>300 × 1,0 mm</t>
  </si>
  <si>
    <t>300 x 1,0 mm</t>
  </si>
  <si>
    <t>300 × 1,2 mm</t>
  </si>
  <si>
    <t>300 × 1,2 mm</t>
  </si>
  <si>
    <t>300 x 1,2 mm</t>
  </si>
  <si>
    <t>300 mm</t>
  </si>
  <si>
    <t>300 mm</t>
  </si>
  <si>
    <t>300mm</t>
  </si>
  <si>
    <t>330 mm</t>
  </si>
  <si>
    <t>330 mm</t>
  </si>
  <si>
    <t>333 mm / 100 × 100 mm</t>
  </si>
  <si>
    <t>333 mm / 100 × 100 mm</t>
  </si>
  <si>
    <t>333 mm / 100 x 100 mm</t>
  </si>
  <si>
    <t>333 mm/100 × 100 mm</t>
  </si>
  <si>
    <t>333 mm / 100 × 100 mm</t>
  </si>
  <si>
    <t>333/28 × 7</t>
  </si>
  <si>
    <t>333/28 × 7</t>
  </si>
  <si>
    <t>333/28 x 7</t>
  </si>
  <si>
    <t>38 Walnuss braun</t>
  </si>
  <si>
    <t>38 walnut</t>
  </si>
  <si>
    <t>38 noyer foncé</t>
  </si>
  <si>
    <t>38 noce scuro</t>
  </si>
  <si>
    <t>38 ořech tmavý</t>
  </si>
  <si>
    <t>38 orzech brązowy</t>
  </si>
  <si>
    <t>38 dió</t>
  </si>
  <si>
    <t>38 vlašský orech hnedý</t>
  </si>
  <si>
    <t>38 Walnootbruin</t>
  </si>
  <si>
    <t>38 orehovo rjava</t>
  </si>
  <si>
    <t>38 valnötsbrun</t>
  </si>
  <si>
    <t>38 valnøddebrun</t>
  </si>
  <si>
    <t>38 valnøttbrun</t>
  </si>
  <si>
    <t>38 orah</t>
  </si>
  <si>
    <t>40 Eiche natur</t>
  </si>
  <si>
    <t>40 natural oak</t>
  </si>
  <si>
    <t>40 chêne naturel</t>
  </si>
  <si>
    <t>40 rovere naturale</t>
  </si>
  <si>
    <t>40 dub přírodní</t>
  </si>
  <si>
    <t>40 dąb naturalny</t>
  </si>
  <si>
    <t>40 világos tölgy</t>
  </si>
  <si>
    <t>40 dub prírodný</t>
  </si>
  <si>
    <t>40 Eiken natuur</t>
  </si>
  <si>
    <t>40 hrast naravni</t>
  </si>
  <si>
    <t>40 naturek</t>
  </si>
  <si>
    <t>40 eg natur</t>
  </si>
  <si>
    <t>40 naturfarget eik</t>
  </si>
  <si>
    <t>40 prirodni hrast</t>
  </si>
  <si>
    <t>4 × 25 × 427 mm</t>
  </si>
  <si>
    <t>4 × 25 × 427 mm</t>
  </si>
  <si>
    <t>4 x 25 x 427 mm</t>
  </si>
  <si>
    <t>4 × 9,5 mm</t>
  </si>
  <si>
    <t>4 × 9.5 mm</t>
  </si>
  <si>
    <t>4 x 9,5 mm</t>
  </si>
  <si>
    <t>4 x 10 mm</t>
  </si>
  <si>
    <t>4 × 9,5 mm</t>
  </si>
  <si>
    <t>4 × 9,5 mm</t>
  </si>
  <si>
    <t>4,8 × 17 mm</t>
  </si>
  <si>
    <t>4.8 × 17 mm</t>
  </si>
  <si>
    <t>4,8 x 17 mm</t>
  </si>
  <si>
    <t>4,8 × 17 mm</t>
  </si>
  <si>
    <t>4: Die Mengen können je nach Wunsch in Stück (Stk.) oder aufgerundet auf die nächste Verpackungseinheit (VPE) berechnet werden.</t>
  </si>
  <si>
    <t>4: Quantities can be calculated per piece (pc.) or rounded up to the next packaging unit (PU).</t>
  </si>
  <si>
    <t>4 : Les quantités peuvent être calculées à la pièce (pc.) ou bien arrondies à l’unité d’emballage (UE) supérieure.</t>
  </si>
  <si>
    <t>4: Le quantità possono essere calcolate in pezzi (PZ) oppure arrotondati all'intera unità di confezionamento (CF)</t>
  </si>
  <si>
    <t xml:space="preserve">4: Množství může být počítáno dle přání na jednotlivé kusy (ks) nebo zaokrouhleno na celá balení </t>
  </si>
  <si>
    <t>4: Ilość można skalkulować na sztuki (szt.) lub zaokrąglić do pełnych opakowań ( opakowanie ).</t>
  </si>
  <si>
    <t>4: A mennyiségeket igény szerint darabszámmal, vagy csomagolási egységre kerekítve is megadhatja</t>
  </si>
  <si>
    <t>4: Množstvá sa môžu spočítavať v kusoch (ks), alebo zaokrúhľovať nahor na celé balenie (VPE) podľa potreby.</t>
  </si>
  <si>
    <t>4: De aantallen kunnen naar wens in stuks (stks.) of afgerond op de volgende verpakkingseenheid (VPE) worden berekend.</t>
  </si>
  <si>
    <t>4: Količine lahko izračunate po kosih (kos), ali jih zaokrožite na enoto pakiranje (PAK)</t>
  </si>
  <si>
    <t>4: Mängderna kan efter önskemål beräknas styckevis (st.) eller rundas av till nästa förpackningsenhet (FPE).</t>
  </si>
  <si>
    <t>4: Mængderne kan om ønsket beregnet i styk (stk.) eller afrundes til næste pakkeenhed.</t>
  </si>
  <si>
    <t>4: Mengdene kan etter ønske beregnes i stykker (stk.) eller rundes opp til neste forpakningsenhet (FPE).</t>
  </si>
  <si>
    <t>4: Količine se mogu prema potrebi izračunati u komadima (kom.) ili zaokružiti na sljedeću jedinicu pakiranja (VPE).</t>
  </si>
  <si>
    <t>4: Eventualpositionen können hier gekennzeichnet werden.</t>
  </si>
  <si>
    <t>4: Any additional options can be indicated in this field.</t>
  </si>
  <si>
    <t>4 : Ce champ permet d’indiquer les éventuelles options supplémentaires.</t>
  </si>
  <si>
    <t>4: Eventuali note possono essere segnate in questo spazio</t>
  </si>
  <si>
    <t>4: Zde mohu být označeny alternativní položky</t>
  </si>
  <si>
    <t>4: W tym polu można zaznaczyć dodatkowe opcje.</t>
  </si>
  <si>
    <t>4: Itt adhat meg kiegészítő adatokat</t>
  </si>
  <si>
    <t>4: Sem možete zapísať ďalšie položky</t>
  </si>
  <si>
    <t>4: Eventuele posities kunnen hier worden gemarkeerd.</t>
  </si>
  <si>
    <t>4: tukaj lahko označite morebitne pozicije</t>
  </si>
  <si>
    <t>4: Eventuella positioner kan noteras här.</t>
  </si>
  <si>
    <t>4: Eventualpositioner kan markeres her.</t>
  </si>
  <si>
    <t>4: Andelsposisjoner kan merkes her.</t>
  </si>
  <si>
    <t>4: Ovdje se mogu označiti nepredviđene stavke.</t>
  </si>
  <si>
    <t>4: Wurde als Farbe pulverbeschichtet gewählt, erscheint ein zusätzliches Eingabefeld für die Beschichtungsfarbe.</t>
  </si>
  <si>
    <t>4: If you selected powder coating as the colour, an additional input field will be displayed for you to select the coating colour.</t>
  </si>
  <si>
    <t>4 : Si, pour la couleur, vous sélectionnez l’option « revêtement thermolaqué », un champ supplémentaire s’affiche qui vous permet de sélectionner la couleur du revêtement.</t>
  </si>
  <si>
    <t>4: Se viene selezionata la verniciatura a polvere, viene visualizzato un ulteriore campo nel quale inserire il colore richiesto</t>
  </si>
  <si>
    <t xml:space="preserve">4: Bylo-li vybráno práškové lakování, zobrazí se dodatečně políčko pro výběr požadované barvy </t>
  </si>
  <si>
    <t>4: Jeśli jako kolor wybrano powłokę proszkową, zostanie wyświetlone dodatkowe pole wprowadzania, aby wybrać kolor powłoki.</t>
  </si>
  <si>
    <t>4: Ha színnek a porszórt színt adta meg, külön mezőben adhatja meg a választott színt</t>
  </si>
  <si>
    <t>4: Ak bola zvolená prášková farba, zobrazí sa ďalšie pole pre voľbu farby</t>
  </si>
  <si>
    <t>4: Indien als kleur geëpoxeerd werd gekozen, verschijnt een extra invoerveld voor de coatingkleur.</t>
  </si>
  <si>
    <t>4: Če ste izbrali prašno barvanje, se prikaže dodatno polje za vnos barve</t>
  </si>
  <si>
    <t>4: Om pulverlackerat har valts som färg visas ytterligare ett inmatningsfält för lackeringsfärgen.</t>
  </si>
  <si>
    <t>4: Hvis pulverbelagt er valgt som farve, vises et ekstra indtastningsfelt for belægningsfarven.</t>
  </si>
  <si>
    <t>4: Hvis fargen ble valgt som pulverlakkert, vises et ekstra felt for sjiktfargen.</t>
  </si>
  <si>
    <t>4: Ako je kao boja odabrana praškasta presvlaka, pojavljuje se dodatno polje za unos boje presvlake.</t>
  </si>
  <si>
    <t>40 Holz hell</t>
  </si>
  <si>
    <t>40 light wood</t>
  </si>
  <si>
    <t>40 bois clair</t>
  </si>
  <si>
    <t>40 legno chiaro</t>
  </si>
  <si>
    <t>40 světlé dřevo</t>
  </si>
  <si>
    <t>40 miodowoperłowy</t>
  </si>
  <si>
    <t>40 világos famintázat</t>
  </si>
  <si>
    <t>40 drevo jasné</t>
  </si>
  <si>
    <t>40 hout licht</t>
  </si>
  <si>
    <t>40 les svetel</t>
  </si>
  <si>
    <t>40 ljust trä</t>
  </si>
  <si>
    <t>40 træ lys</t>
  </si>
  <si>
    <t>40 lyst tre</t>
  </si>
  <si>
    <t>40 svijetlo drvo</t>
  </si>
  <si>
    <t>400 mm / 100 × 100 mm</t>
  </si>
  <si>
    <t>400 mm / 100 × 100 mm</t>
  </si>
  <si>
    <t>400 mm / 100 x 100 mm</t>
  </si>
  <si>
    <t>400 mm/100 × 100 mm</t>
  </si>
  <si>
    <t>400 mm / 100 × 100 mm</t>
  </si>
  <si>
    <t>400 × 1,0 mm</t>
  </si>
  <si>
    <t>400 × 1,0 mm</t>
  </si>
  <si>
    <t>400 x 1,0 mm</t>
  </si>
  <si>
    <t>400 × 1,2 mm</t>
  </si>
  <si>
    <t>400 × 1,2 mm</t>
  </si>
  <si>
    <t>400 x 1,2 mm</t>
  </si>
  <si>
    <t>400/30 × 7</t>
  </si>
  <si>
    <t>400/30 × 7</t>
  </si>
  <si>
    <t>400/30 x 7</t>
  </si>
  <si>
    <t>400 mm</t>
  </si>
  <si>
    <t>400 mm</t>
  </si>
  <si>
    <t>400mm</t>
  </si>
  <si>
    <t>41 P.10 Rostbraun</t>
  </si>
  <si>
    <t>41 P.10 rust brown</t>
  </si>
  <si>
    <t>41 P.10 brun rouille</t>
  </si>
  <si>
    <t>41 P.10 marrone ruggine</t>
  </si>
  <si>
    <t>41 P.10 žíhaná hnědá</t>
  </si>
  <si>
    <t>41 P.10 rdzawy brąz</t>
  </si>
  <si>
    <t>41 P.10 rozsdabarna</t>
  </si>
  <si>
    <t>41 P.10 hrdzavohnedá</t>
  </si>
  <si>
    <t>41 P.10 roestbruin</t>
  </si>
  <si>
    <t>41 P.10 rjasto rjava</t>
  </si>
  <si>
    <t>41 P.10 rostbrun</t>
  </si>
  <si>
    <t>41 P.10 rustbrun</t>
  </si>
  <si>
    <t>41 P.10 riđavo crvena</t>
  </si>
  <si>
    <t>42 P.10 Sandbraun</t>
  </si>
  <si>
    <t>42 P.10 sand brown</t>
  </si>
  <si>
    <t>42 P.10 brun sable</t>
  </si>
  <si>
    <t>42 P.10 marrone sahara</t>
  </si>
  <si>
    <t>42 P.10 písková</t>
  </si>
  <si>
    <t>42 P.10 piaskowy</t>
  </si>
  <si>
    <t>42 P.10 homokszín</t>
  </si>
  <si>
    <t>42 P.10 pieskovohnedá</t>
  </si>
  <si>
    <t>42 P.10 zandbruin</t>
  </si>
  <si>
    <t>42 P.10 peščeno rjava</t>
  </si>
  <si>
    <t>42 P.10 sandbrun</t>
  </si>
  <si>
    <t>42 P.10 pješčano smeđa</t>
  </si>
  <si>
    <t>43 P.10 Steingrau</t>
  </si>
  <si>
    <t>43 P.10 stone grey</t>
  </si>
  <si>
    <t>43 P.10 gris pierre</t>
  </si>
  <si>
    <t>43 P.10 Grigio pietra</t>
  </si>
  <si>
    <t>43 P.10 břidlicová</t>
  </si>
  <si>
    <t>43 P.10 szary kamienny</t>
  </si>
  <si>
    <t>43 P.10 márványszürke</t>
  </si>
  <si>
    <t>43 P.10 kamenná šedá</t>
  </si>
  <si>
    <t>43 P.10 steengrijs</t>
  </si>
  <si>
    <t>43 P.10 kamnito siva</t>
  </si>
  <si>
    <t>43 P.10 stengrå</t>
  </si>
  <si>
    <t>43 P.10 steingrå</t>
  </si>
  <si>
    <t>43 P.10 kameno siva</t>
  </si>
  <si>
    <t>45 Bronze</t>
  </si>
  <si>
    <t>45 bronze</t>
  </si>
  <si>
    <t>45 bronzo</t>
  </si>
  <si>
    <t>45 bronz</t>
  </si>
  <si>
    <t>brązowy</t>
  </si>
  <si>
    <t>45 brons</t>
  </si>
  <si>
    <t>45 bronasta</t>
  </si>
  <si>
    <t>45 bronse</t>
  </si>
  <si>
    <t>45 bronca</t>
  </si>
  <si>
    <t>46 Patinagrün</t>
  </si>
  <si>
    <t>46 patina green</t>
  </si>
  <si>
    <t>46 vert-de-gris</t>
  </si>
  <si>
    <t>46 patina verde</t>
  </si>
  <si>
    <t>46 patina zelená</t>
  </si>
  <si>
    <t xml:space="preserve">szara patyna </t>
  </si>
  <si>
    <t>46 patina zöld</t>
  </si>
  <si>
    <t>46 patinagroen</t>
  </si>
  <si>
    <t>46 patinirano zelena</t>
  </si>
  <si>
    <t>46 patina grön</t>
  </si>
  <si>
    <t>46 patinagrøn</t>
  </si>
  <si>
    <t>46 patina grønn</t>
  </si>
  <si>
    <t>46 patina zelena</t>
  </si>
  <si>
    <t>47 Patinagrau</t>
  </si>
  <si>
    <t>47 patina grey</t>
  </si>
  <si>
    <t>47 gris quartz</t>
  </si>
  <si>
    <t>47 patina grigio</t>
  </si>
  <si>
    <t>47 patina šedá</t>
  </si>
  <si>
    <t>47 szara patyna</t>
  </si>
  <si>
    <t>47 patinaszürke</t>
  </si>
  <si>
    <t>47 patinagrijs</t>
  </si>
  <si>
    <t>47 siva patina</t>
  </si>
  <si>
    <t>47 patina grå</t>
  </si>
  <si>
    <t>47 patinagrå</t>
  </si>
  <si>
    <t>47 patina siva</t>
  </si>
  <si>
    <t>5,0 × 80 mm</t>
  </si>
  <si>
    <t>5.0 × 80 mm</t>
  </si>
  <si>
    <t>5,0 x 80 mm</t>
  </si>
  <si>
    <t>5,0 × 80 mm</t>
  </si>
  <si>
    <t>5: Am Tabellenende können Artikel, die nicht in der Liste aufgelistet sind, eingetragen werden.</t>
  </si>
  <si>
    <t>5: Any items which do not appear in the list can be entered at the end of the table.</t>
  </si>
  <si>
    <t>5 : Vous pouvez intégrer en bas de tableau des articles qui ne sont pas mentionnés dans la liste.</t>
  </si>
  <si>
    <t>5: In fondo alla tabella, possono essere inseriti ulteriori articoli non presenti nella lista</t>
  </si>
  <si>
    <t xml:space="preserve">5: Na konci tabulky mohou být uvedeny položky, které nejsou v seznamu </t>
  </si>
  <si>
    <t>5: Na końcu tabeli można wpisać dowolne pozycje, które nie znajdują się na liście.</t>
  </si>
  <si>
    <t>5: A táblázat végén adhat meg a táblázatban nem szereplő tételeket</t>
  </si>
  <si>
    <t>5: Položky, ktoré nie sú uvedené v zozname, je možné uviesť na konci tabuľky</t>
  </si>
  <si>
    <t>5: Aan het einde van de tabel kunnen artikelen worden ingevoerd die niet in de lijst zijn vermeld.</t>
  </si>
  <si>
    <t>5: na koncu tabele lahko vnesete elemente, ki niso navedeni na seznamu</t>
  </si>
  <si>
    <t>5: I slutet av tabellen kan artiklar som inte finns i listan noteras.</t>
  </si>
  <si>
    <t>5: Artikler, der ikke er anført i listen, kan indsættes i slutningen af tabellen.</t>
  </si>
  <si>
    <t>5: På slutten av tabellen kan du føre inn artikler som ikke står i listen.</t>
  </si>
  <si>
    <t>5: Sve stavke koje se ne pojavljuju na popisu mogu se unijeti na kraj tablice.</t>
  </si>
  <si>
    <t>5: Die Mengen können je nach Wunsch in Stück (Stk.) oder aufgerundet auf die nächste Verpackungseinheit (VPE) berechnet werden.</t>
  </si>
  <si>
    <t>5: Quantities can be calculated per piece (pc.) or rounded up to the next packaging unit (PU).</t>
  </si>
  <si>
    <t>5 : Les quantités peuvent être calculées à la pièce (pc.) ou bien arrondies à l’unité d’emballage (UE) supérieure.</t>
  </si>
  <si>
    <t>5: Le quantità possono essere calcolate in pezzi (PZ) oppure arrotondati all'intera unità di confezionamento (CF)</t>
  </si>
  <si>
    <t xml:space="preserve">5: Množství může být počítáno dle přání na jednotlivé kusy (ks) nebo zaokrouhleno na celá balení </t>
  </si>
  <si>
    <t>5: Ilość można skalkulować na sztuki (szt.) lub zaokrąglić do pełnych opakowań ( opakowanie ).</t>
  </si>
  <si>
    <t>5: A mennyiségeket igény szerint darabszámmal, vagy csomagolási egységre kerekítve is megadhatjaDie Mengen können je nach Wunsch in Stück (Stk) oder aufgerundet auf die nächste Verpackungseinheit (VPE) berechnet werden.</t>
  </si>
  <si>
    <t>5: Množstvá sa môžu spočítavať v kusoch (ks), alebo zaokrúhľovať nahor na celé balenie (VPE) podľa potreby.</t>
  </si>
  <si>
    <t>5: De hoeveelheden kunnen naar wens in stuks worden berekend of afgerond naar de volgende verpakkingseenheid</t>
  </si>
  <si>
    <t>5: Količine se lahko izračunajo v kosih (kos.) ali po potrebi zaokrožijo na naslednjo embalažno enoto (EE).</t>
  </si>
  <si>
    <t>Količine lahko izračunate po kosih (kos), ali jih zaokrožite na enoto pakiranje (PAK)</t>
  </si>
  <si>
    <t>5: Mængderne kan beregnes i styk (stykker) eller rundes op til næste emballageenhed (VPE) efter behov.</t>
  </si>
  <si>
    <t>5: Mengdene kan beregnes i stykker (stk.) eller rundes opp til neste emballasjeenhet (VPE) etter behov.</t>
  </si>
  <si>
    <t>5: Količine se mogu prema potrebi izračunati u komadima (kom.) ili zaokružiti na sljedeću jedinicu pakiranja (VPE).</t>
  </si>
  <si>
    <t>Ausbesserungslack; Dose (0,75 l)</t>
  </si>
  <si>
    <t>touch-up paint; can (0.75 l)</t>
  </si>
  <si>
    <t>peinture de retouche ; pot (0,75 l)</t>
  </si>
  <si>
    <t>Vernice di ritocco; barattolo (0,75 l)</t>
  </si>
  <si>
    <t>Opravný lak; plechovka (0,75 l)</t>
  </si>
  <si>
    <t>Lakier do poprawek malarskich; puszka (0,75 l)</t>
  </si>
  <si>
    <t>Javítófesték; doboz (0,75 l)</t>
  </si>
  <si>
    <t>Korekčný lak; nádobka (0,75 l)</t>
  </si>
  <si>
    <t>Retoucheerverf; blik (0,75 l)</t>
  </si>
  <si>
    <t>Popravilna barva; pločevinka (0,75 l)</t>
  </si>
  <si>
    <t>bättringsfärg; burk (0,75 l)</t>
  </si>
  <si>
    <t>Reparationsmaling; dåse (0,75 l)</t>
  </si>
  <si>
    <t>Utbedringslakk; boks (0,75 l)</t>
  </si>
  <si>
    <t>Boja za popravak; limenka (0,75 l)</t>
  </si>
  <si>
    <t>Ausbesserungslack; Dose (12 ml; mit Pinsel)</t>
  </si>
  <si>
    <t>touch-up paint; can (12 ml; with brush)</t>
  </si>
  <si>
    <t>peinture de retouche ; pot (12 ml ; avec pinceau)</t>
  </si>
  <si>
    <t>Vernice di ritocco; barattolo (12 ml; con pennello)</t>
  </si>
  <si>
    <t>Opravný lak; lahvička (12 ml; se štětečkem)</t>
  </si>
  <si>
    <t>Lakier do poprawek malarskich; puszka (12 l; pędzel w zestawie)</t>
  </si>
  <si>
    <t>Javítófesték; doboz (12 ml; ecsettel)</t>
  </si>
  <si>
    <t>Korekčný lak; nádobka (12 ml; so štetcom)</t>
  </si>
  <si>
    <t>Retoucheerverf; blik (12 l; met kwast)</t>
  </si>
  <si>
    <t>Popravilna barva; pločevinka (12 l, s čopičem)</t>
  </si>
  <si>
    <t>bättringsfärg; burk (12 ml; med borste)</t>
  </si>
  <si>
    <t>Reparationsmaling; dåse (12 ml, med pensel)</t>
  </si>
  <si>
    <t>Utbedringslakk; spann (12 l, med pensel)</t>
  </si>
  <si>
    <t>Boja za popravak; limenka (12 l, s kistom)</t>
  </si>
  <si>
    <t>Dose mit Pinsel (50 ml)</t>
  </si>
  <si>
    <t>50 ml can with brush</t>
  </si>
  <si>
    <t>pot avec pinceau (50 ml)</t>
  </si>
  <si>
    <t>50 ml Lattina con pennello</t>
  </si>
  <si>
    <t>50 ml lahvička se štětečkem</t>
  </si>
  <si>
    <t>50 ml puszka z pędzlem.</t>
  </si>
  <si>
    <t>50 ml tubus ecsettel</t>
  </si>
  <si>
    <t>50 ml nádoba so štetcom</t>
  </si>
  <si>
    <t>50 ml pot met kwast</t>
  </si>
  <si>
    <t>50 ml  doza s čopičem</t>
  </si>
  <si>
    <t>50 ml-burk med pensel</t>
  </si>
  <si>
    <t>50 ml dåse med pensel</t>
  </si>
  <si>
    <t>50 ml boks med pensel</t>
  </si>
  <si>
    <t>Limenka s kistom (50 ml)</t>
  </si>
  <si>
    <t>500/35 × 7</t>
  </si>
  <si>
    <t>500/35 × 7</t>
  </si>
  <si>
    <t>500/35 x 7</t>
  </si>
  <si>
    <t>6 m</t>
  </si>
  <si>
    <t>6 m</t>
  </si>
  <si>
    <t>6.000 × 375 mm</t>
  </si>
  <si>
    <t>6,000 × 375 mm</t>
  </si>
  <si>
    <t>6 000 × 375 mm</t>
  </si>
  <si>
    <t>6.000 x 375 mm</t>
  </si>
  <si>
    <t>6.000 × 375 mm</t>
  </si>
  <si>
    <t>6000 × 375 mm</t>
  </si>
  <si>
    <t>6000 × 375 mm</t>
  </si>
  <si>
    <t>6: Eventualpositionen können hier gekennzeichnet werden.</t>
  </si>
  <si>
    <t>6: Any additional options can be indicated in this field.</t>
  </si>
  <si>
    <t>6 : Ce champ permet d’indiquer les éventuelles options supplémentaires.</t>
  </si>
  <si>
    <t>6: Eventuali note possono essere segnate in questo spazio</t>
  </si>
  <si>
    <t>6: Zde mohu být označeny alternativní položky</t>
  </si>
  <si>
    <t>6: W tym polu można zaznaczyć dodatkowe opcje.</t>
  </si>
  <si>
    <t>6: Itt adhat meg kiegészítő adatokat</t>
  </si>
  <si>
    <t>6: Sem možete zapísať ďalšie položky</t>
  </si>
  <si>
    <t>6: Voorwaardelijke posities kunnen hier worden gemarkeerd.</t>
  </si>
  <si>
    <t>6: alternatiefposities kunnen hier gekentekend worden</t>
  </si>
  <si>
    <t>6: tukaj lahko označite morebitne pozicije</t>
  </si>
  <si>
    <t>6: Indstillinger kan markeres her.</t>
  </si>
  <si>
    <t>6: Her kan betingede plasser merkes.</t>
  </si>
  <si>
    <t>6: Ovdje se mogu označiti nepredviđene stavke.</t>
  </si>
  <si>
    <t>6: Zusatzvermerke können hier eingefügt werden.</t>
  </si>
  <si>
    <t>6: Add any additional comments here.</t>
  </si>
  <si>
    <t>6 : Ce champ vous permet de fournir des indications supplémentaires.</t>
  </si>
  <si>
    <t>6: Ulteriori annotazioni possono essere inserite qui</t>
  </si>
  <si>
    <t>6:Zde je možné vložit další poznámky</t>
  </si>
  <si>
    <t>6: Dodaj dodatkowe komentarze tutaj.</t>
  </si>
  <si>
    <t>6: megjegyzések</t>
  </si>
  <si>
    <t>6: Sem môžete zapísať ďalšie poznámky</t>
  </si>
  <si>
    <t>6: Hier kunnen aanvullende noties worden ingevoegd.</t>
  </si>
  <si>
    <t>6: tu lahko dodate dodatne opombe</t>
  </si>
  <si>
    <t>6: Kompletterande noteringar kan bifogas här.</t>
  </si>
  <si>
    <t>6: Ekstra anmærkninger kan indsættes her.</t>
  </si>
  <si>
    <t>6: Tilleggsnotater kan føyes til her.</t>
  </si>
  <si>
    <t>6: Ovdje se mogu upisati dodatne napomene.</t>
  </si>
  <si>
    <t>⌀ 60</t>
  </si>
  <si>
    <t>⌀ 60</t>
  </si>
  <si>
    <t>ø60</t>
  </si>
  <si>
    <t>60 ø</t>
  </si>
  <si>
    <t>60 ⌀</t>
  </si>
  <si>
    <t>⌀ 60 × 3.000 mm</t>
  </si>
  <si>
    <t>⌀ 60 × 3,000 mm</t>
  </si>
  <si>
    <t>⌀ 60 × 3 000 mm</t>
  </si>
  <si>
    <t>ø60 x 3.000 mm</t>
  </si>
  <si>
    <t>60 ø x 3.000 mm</t>
  </si>
  <si>
    <t>60 ⌀ × 3.000 mm</t>
  </si>
  <si>
    <t>60 ⌀ × 3000 mm</t>
  </si>
  <si>
    <t>60 ⌀ × 3000 mm</t>
  </si>
  <si>
    <t>60 mm Ausladung</t>
  </si>
  <si>
    <t>60 mm projection</t>
  </si>
  <si>
    <t>projection de 60 mm</t>
  </si>
  <si>
    <t>60 mm disassamento</t>
  </si>
  <si>
    <t>60 mm přesah</t>
  </si>
  <si>
    <t>60 mm ochrony</t>
  </si>
  <si>
    <t>60 mm elhúzás</t>
  </si>
  <si>
    <t>vybočenie 60 mm</t>
  </si>
  <si>
    <t>Reikwijdte 60 mm</t>
  </si>
  <si>
    <t>60 mm grlo</t>
  </si>
  <si>
    <t>60 mm utladdning</t>
  </si>
  <si>
    <t>60 mm udhæng</t>
  </si>
  <si>
    <t>60 mm radius</t>
  </si>
  <si>
    <t>60 mm projekcija</t>
  </si>
  <si>
    <t>600 mm</t>
  </si>
  <si>
    <t>600 mm</t>
  </si>
  <si>
    <t>7: Am Tabellenende können Artikel, die nicht in der Liste aufgelistet sind, eingetragen werden.</t>
  </si>
  <si>
    <t>7: Any items which do not appear in the list can be entered at the end of the table.</t>
  </si>
  <si>
    <t>7 : Vous pouvez intégrer en bas de tableau des articles qui ne sont pas mentionnés dans la liste.</t>
  </si>
  <si>
    <t>7: In fondo alla tabella, possono essere inseriti ulteriori articoli non presenti nella lista</t>
  </si>
  <si>
    <t xml:space="preserve">7: Na konci tabulky mohou být uvedeny položky, které nejsou v seznamu </t>
  </si>
  <si>
    <t>7: Na końcu tabeli można wpisać dowolne pozycje, które nie znajdują się na liście.</t>
  </si>
  <si>
    <t>7: A táblázat végén adhat meg a táblázatban nem szereplő tételeket</t>
  </si>
  <si>
    <t>7: Položky, ktoré nie sú uvedené v zozname, je možné uviesť na konci tabuľky</t>
  </si>
  <si>
    <t>7: Aan het eind van de tabel kunnen producten worden ingezet die niet in de lijst voorkomen</t>
  </si>
  <si>
    <t>7: Izdelke, ki niso navedeni na seznamu, lahko vnesete na koncu tabele.</t>
  </si>
  <si>
    <t>7: na koncu tabele lahko vnesete elemente, ki niso navedeni na seznamu</t>
  </si>
  <si>
    <t>7: Artikler, der ikke står på listen, kan indtastes i slutningen af ​​tabellen.</t>
  </si>
  <si>
    <t>7: Elementer som ikke står på listen kan legges inn på slutten av tabellen.</t>
  </si>
  <si>
    <t>7: Sve stavke koje se ne pojavljuju na popisu mogu se unijeti na kraj tablice.</t>
  </si>
  <si>
    <t>7: Nicht benötigte Positionen können durch den Filter ausgeblendet werden.</t>
  </si>
  <si>
    <t>7: Use this filter to mask any entries that you do not require.</t>
  </si>
  <si>
    <t>7 : Le filtre permet de masquer les entrées dont vous n’avez pas besoin.</t>
  </si>
  <si>
    <t>7: Posizioni non necessarie possono essere nascoste con l'utilizzo dei filtri</t>
  </si>
  <si>
    <t xml:space="preserve">7: Nepoužívané položky mohou být pomocí filtru odstraněny </t>
  </si>
  <si>
    <t>7: Użyj tego filtru do ukrycia wpisów, których nie potrzebujesz.</t>
  </si>
  <si>
    <t>7: A nem szükséges pozíciók kiszűrhetők</t>
  </si>
  <si>
    <t xml:space="preserve">7: Nepotrebné položky sa môžu nezobraziť pomocou filtra </t>
  </si>
  <si>
    <t>7: Posten die niet nodig zijn, kunnen door de filter worden verborgen.</t>
  </si>
  <si>
    <t>7: pazite na neoznačene pozicije pri filtriranju</t>
  </si>
  <si>
    <t>7: Ej nödvändiga positioner kan döljas genom filtret.</t>
  </si>
  <si>
    <t>7: Unødvendige positioner kan skjules vha. filteret.</t>
  </si>
  <si>
    <t>7: Posisjoner som ikke er nødvendige, kan fjernes med filteret.</t>
  </si>
  <si>
    <t>7: Koristite filtar za maskiranje svih unosa koji vam nisu potrebni.</t>
  </si>
  <si>
    <t>700 × 1,0 mm</t>
  </si>
  <si>
    <t>700 × 1.0 mm</t>
  </si>
  <si>
    <t>700 x 1,0 mm</t>
  </si>
  <si>
    <t>700 × 1,0 mm</t>
  </si>
  <si>
    <t>8: Zusatzvermerke können hier eingefügt werden.</t>
  </si>
  <si>
    <t>8: Add any additional comments here.</t>
  </si>
  <si>
    <t>8 : Ce champ vous permet de fournir des indications supplémentaires.</t>
  </si>
  <si>
    <t>8: Ulteriori annotazioni possono essere inserite qui</t>
  </si>
  <si>
    <t>8:Zde je možné vložit další poznámky</t>
  </si>
  <si>
    <t>8: Dodaj dodatkowe komentarze tutaj.</t>
  </si>
  <si>
    <t>8: megjegyzések</t>
  </si>
  <si>
    <t>8: Sem môžete zapísať ďalšie poznámky</t>
  </si>
  <si>
    <t>8: Opmerkingen kunnen hier ingevoegd worden</t>
  </si>
  <si>
    <t>8: Tukaj lahko vstavite dodatne opombe.</t>
  </si>
  <si>
    <t>8: tu lahko dodate dodatne opombe</t>
  </si>
  <si>
    <t>8: Yderligere bemærkninger kan indsættes her.</t>
  </si>
  <si>
    <t>8: Tilleggsmerknader kan legges til her.</t>
  </si>
  <si>
    <t>8: Ovdje se mogu upisati dodatne napomene.</t>
  </si>
  <si>
    <t>⌀ 80</t>
  </si>
  <si>
    <t>⌀ 80</t>
  </si>
  <si>
    <t>ø80</t>
  </si>
  <si>
    <t>80 ø</t>
  </si>
  <si>
    <t>80 ⌀</t>
  </si>
  <si>
    <t>9: Nicht benötigte Positionen können durch den Filter ausgeblendet werden.</t>
  </si>
  <si>
    <t>9: Use this filter to mask any entries that you do not require.</t>
  </si>
  <si>
    <t>9 : Le filtre permet de masquer les entrées dont vous n’avez pas besoin.</t>
  </si>
  <si>
    <t>9: Posizioni non necessarie possono essere nascoste con l'utilizzo dei filtri</t>
  </si>
  <si>
    <t xml:space="preserve">9: Nepoužívané položky mohou být pomocí filtru odstraněny </t>
  </si>
  <si>
    <t>9: Użyj tego filtru do ukrycia wpisów, których nie potrzebujesz.</t>
  </si>
  <si>
    <t>9: A nem szükséges pozíciók kiszűrhetők</t>
  </si>
  <si>
    <t xml:space="preserve">9: Nepotrebné položky sa môžu nezobraziť pomocou filtra </t>
  </si>
  <si>
    <t>9: Niet benodigde positities kunnen door de filter verdwijnen</t>
  </si>
  <si>
    <t>9: Postavke, ki jih ne potrebujete, lahko skrijete s filtrom.</t>
  </si>
  <si>
    <t>9: pazite na neoznačene pozicije pri filtriranju</t>
  </si>
  <si>
    <t>9: Positioner, der ikke bruges, kan skjules vha. filteret.</t>
  </si>
  <si>
    <t>9: Plasser som ikke er nødvendige kan skjules av filteret.</t>
  </si>
  <si>
    <t>9: Koristite filtar za maskiranje svih unosa koji vam nisu potrebni.</t>
  </si>
  <si>
    <t>A</t>
  </si>
  <si>
    <t>Abbildung</t>
  </si>
  <si>
    <t>Picture</t>
  </si>
  <si>
    <t>Illustration</t>
  </si>
  <si>
    <t>Figura</t>
  </si>
  <si>
    <t>Produkt</t>
  </si>
  <si>
    <t xml:space="preserve">Zdjęcie </t>
  </si>
  <si>
    <t>ábra</t>
  </si>
  <si>
    <t>Afbeelding</t>
  </si>
  <si>
    <t>fotografija</t>
  </si>
  <si>
    <t>Bild</t>
  </si>
  <si>
    <t>Illustrasjon</t>
  </si>
  <si>
    <t>Slika</t>
  </si>
  <si>
    <t>Abdeckkappe</t>
  </si>
  <si>
    <t>protective cap</t>
  </si>
  <si>
    <t>cache</t>
  </si>
  <si>
    <t>Tappo di copertura</t>
  </si>
  <si>
    <t>krytka</t>
  </si>
  <si>
    <t>Pokrywa</t>
  </si>
  <si>
    <t>takaróelem</t>
  </si>
  <si>
    <t>Afdekkap</t>
  </si>
  <si>
    <t>Pokrovček</t>
  </si>
  <si>
    <t>täcklock</t>
  </si>
  <si>
    <t>Dæksel</t>
  </si>
  <si>
    <t>Deksel</t>
  </si>
  <si>
    <t>Pokrovna kapa</t>
  </si>
  <si>
    <t>Abdeckkappe für Rohrschellendorn</t>
  </si>
  <si>
    <t>protective cap for pipe bracket pin</t>
  </si>
  <si>
    <t>cache pour goujon de collier</t>
  </si>
  <si>
    <t>Calotta per chiodo collare</t>
  </si>
  <si>
    <t>Plastová krytka trnu k objímce</t>
  </si>
  <si>
    <t>nasadka ochronna na bolce wspornika</t>
  </si>
  <si>
    <t>takaróelem lefolyócsőbilincs-szárhoz</t>
  </si>
  <si>
    <t>kryt tŕňa objímky zvodu</t>
  </si>
  <si>
    <t>afdekkap voor klembeugeldoorn</t>
  </si>
  <si>
    <t>pokrivna kapa za objemko</t>
  </si>
  <si>
    <t>täckkåpa för rörsvepsdorn</t>
  </si>
  <si>
    <t>dækkappe til rørbøjledorn</t>
  </si>
  <si>
    <t>deksel for rørklemmestift</t>
  </si>
  <si>
    <t>Pokrovna kapa za trn cijevne obujmice</t>
  </si>
  <si>
    <t>Abdeckkappe für Sunny Solarhalter</t>
  </si>
  <si>
    <t>protective cap for Sunny solar bracket</t>
  </si>
  <si>
    <t>cache pour support solaire Sunny</t>
  </si>
  <si>
    <t>Tappo di copertura per staffa pannelli solari Sunny</t>
  </si>
  <si>
    <t xml:space="preserve">krytka držáku Sunny </t>
  </si>
  <si>
    <t>Osłona uchwytu paneli fotowoltaicznych Sunny</t>
  </si>
  <si>
    <t>takaróelem Sunny napelemtartóhoz</t>
  </si>
  <si>
    <t>krytka pre solárny držiak Sunny</t>
  </si>
  <si>
    <t>Afdekkap voor Sunny solarhouder</t>
  </si>
  <si>
    <t>Pokrovček za nosilec solarnega panela Sunny</t>
  </si>
  <si>
    <t>täcklock till Sunny Solar-hållare</t>
  </si>
  <si>
    <t>Dæksel til Sunny solcelleholder</t>
  </si>
  <si>
    <t>Deksel til holder for solcellepanel Sunny</t>
  </si>
  <si>
    <t>Pokrovna kapa za Sunny solar držač</t>
  </si>
  <si>
    <t>Abdeckleiste</t>
  </si>
  <si>
    <t>cover strip</t>
  </si>
  <si>
    <t>couvre-joint</t>
  </si>
  <si>
    <t>Striscia di copertura</t>
  </si>
  <si>
    <t>krycí lišta</t>
  </si>
  <si>
    <t>Listwa maskująca</t>
  </si>
  <si>
    <t>takarósín</t>
  </si>
  <si>
    <t>krycia lišta</t>
  </si>
  <si>
    <t>Afdekstrip</t>
  </si>
  <si>
    <t>Prekrivna letev</t>
  </si>
  <si>
    <t>täcklist</t>
  </si>
  <si>
    <t>Dækliste</t>
  </si>
  <si>
    <t>Dekklist</t>
  </si>
  <si>
    <t>Pokrovna lajsna</t>
  </si>
  <si>
    <t>Abdeckstreifen</t>
  </si>
  <si>
    <t>cover flashing</t>
  </si>
  <si>
    <t>bande de recouvrement</t>
  </si>
  <si>
    <t>Bandella di copertura</t>
  </si>
  <si>
    <t>Krycí pás</t>
  </si>
  <si>
    <t>Maskownica</t>
  </si>
  <si>
    <t>takarócsík</t>
  </si>
  <si>
    <t>krycí pásik</t>
  </si>
  <si>
    <t>Afdekstroken</t>
  </si>
  <si>
    <t>Prekrivni trak</t>
  </si>
  <si>
    <t>maskeringsremsor</t>
  </si>
  <si>
    <t>Afdækningsstrimler</t>
  </si>
  <si>
    <t>Dekklister</t>
  </si>
  <si>
    <t>Pokrovna traka</t>
  </si>
  <si>
    <t>Abdeckung aus PREFALZ</t>
  </si>
  <si>
    <t>flashing with Prefalz</t>
  </si>
  <si>
    <t>couvertures PREFALZ</t>
  </si>
  <si>
    <t>Copertura in PREFALZ</t>
  </si>
  <si>
    <t>krytí PREFALZ</t>
  </si>
  <si>
    <t>Pokrywa PREFALZ</t>
  </si>
  <si>
    <t>PREFALZ takaróelem</t>
  </si>
  <si>
    <t>krycí profil z PREFALZ-u</t>
  </si>
  <si>
    <t>Afdekking van PREFALZ</t>
  </si>
  <si>
    <t>Kritina iz PREFALZ</t>
  </si>
  <si>
    <t>PREFALZ-beklädnad</t>
  </si>
  <si>
    <t>Afdækning fra PREFALZ</t>
  </si>
  <si>
    <t>Tildekking av PREFALZ</t>
  </si>
  <si>
    <t>Pokrov od PREFALZ-a</t>
  </si>
  <si>
    <t>abgehängte Dachgeschossbekleidung (z. B.: System Knauf)</t>
  </si>
  <si>
    <t>suspended attic cladding (e.g. Knauf system)</t>
  </si>
  <si>
    <t>revêtement de plafond suspendu (p. ex. système Knauf)</t>
  </si>
  <si>
    <t>Rivestimento sottotetto a sospensione (ad esempio: sistema Knauf)</t>
  </si>
  <si>
    <t>zavěšený podhled (např. systém Knauf)</t>
  </si>
  <si>
    <t>podwieszane okładziny dla attyk (np.: system Knauf)</t>
  </si>
  <si>
    <t>felfüggesztett tetőburkolat (pl.: System Knauf)</t>
  </si>
  <si>
    <t>zavesené obloženie povalového priestoru (napr.: systém Knauf)</t>
  </si>
  <si>
    <t>zwevende zolderbekleding (bijv. Systeem Knauf)</t>
  </si>
  <si>
    <t>viseča podstrešna obloga (na primer: Knauf sistem)</t>
  </si>
  <si>
    <t>upphängd vindsbeklädnad (t. ex.: System Knauf)</t>
  </si>
  <si>
    <t>ophængt loftbeklædning (f. eks.: System Knauf)</t>
  </si>
  <si>
    <t>hengende himlingsbekledning (f. eks.: Knauf-systemet)</t>
  </si>
  <si>
    <t>obloga potkrovlja (n pr.: Knauf sustav)</t>
  </si>
  <si>
    <t>Abgewickelte Außenecke</t>
  </si>
  <si>
    <t>uncoiled external corner</t>
  </si>
  <si>
    <t>angle sortant (déroulé)</t>
  </si>
  <si>
    <t>Angolo esterno non rivestito</t>
  </si>
  <si>
    <t>Rozvinutý vnější roh</t>
  </si>
  <si>
    <t>Narożnik rozkładany</t>
  </si>
  <si>
    <t>kibontott külső sarok</t>
  </si>
  <si>
    <t>rozvinutý vonkajší rohový profil</t>
  </si>
  <si>
    <t>Afgewikkelde buitenhoek</t>
  </si>
  <si>
    <t>Razvit zunanji vogal</t>
  </si>
  <si>
    <t>Utvecklat ytterhörn</t>
  </si>
  <si>
    <t>Udviklet yderhjørne</t>
  </si>
  <si>
    <t>Vinklet ytterhjørne</t>
  </si>
  <si>
    <t>Vanjski kut</t>
  </si>
  <si>
    <t>Ablauf</t>
  </si>
  <si>
    <t>downpipes</t>
  </si>
  <si>
    <t>tuyau de descente</t>
  </si>
  <si>
    <t>Scarico</t>
  </si>
  <si>
    <t>Odtok</t>
  </si>
  <si>
    <t>Odpływ</t>
  </si>
  <si>
    <t>lefolyó</t>
  </si>
  <si>
    <t>odtok</t>
  </si>
  <si>
    <t>Afvoer</t>
  </si>
  <si>
    <t>Izpust</t>
  </si>
  <si>
    <t>procedur</t>
  </si>
  <si>
    <t>Afløb</t>
  </si>
  <si>
    <t>Avløp</t>
  </si>
  <si>
    <t>Odvod</t>
  </si>
  <si>
    <t>Ablaufdimension:</t>
  </si>
  <si>
    <t>Downpipe dimension:</t>
  </si>
  <si>
    <t>Dimension du tuyau de descente :</t>
  </si>
  <si>
    <t>Diametro pluviale</t>
  </si>
  <si>
    <t>Rozměry</t>
  </si>
  <si>
    <t>Średnica rury spustowej:</t>
  </si>
  <si>
    <t>Lefolyási keresztmetszet:</t>
  </si>
  <si>
    <t>Dimenzia zvodu:</t>
  </si>
  <si>
    <t>Afloopdimensie:</t>
  </si>
  <si>
    <t>Dimenzije</t>
  </si>
  <si>
    <t>Avrinningsdimension:</t>
  </si>
  <si>
    <t>Forløbsmål:</t>
  </si>
  <si>
    <t>Nedløpsdimensjon:</t>
  </si>
  <si>
    <t>Dimenzije odvoda:</t>
  </si>
  <si>
    <t>Ablaufkette (5 mm)</t>
  </si>
  <si>
    <t>rain chain (5 mm)</t>
  </si>
  <si>
    <t>chaîne (5 mm)</t>
  </si>
  <si>
    <t>Catena 5 mm</t>
  </si>
  <si>
    <t>Svodový řetěz 5 mm</t>
  </si>
  <si>
    <t>Łańcuch spustowy 5 mm</t>
  </si>
  <si>
    <t>lefolyólánc 5 mm</t>
  </si>
  <si>
    <t>reťaz daždového zvodu 5 mm</t>
  </si>
  <si>
    <t>afloopketting 5 mm</t>
  </si>
  <si>
    <t>veriga za odtok</t>
  </si>
  <si>
    <t>avrinningskedja 5 mm</t>
  </si>
  <si>
    <t>nedløbskæde 5 mm</t>
  </si>
  <si>
    <t>nedløpskjetting 5 mm</t>
  </si>
  <si>
    <t>Odvodni lanac (5 mm)</t>
  </si>
  <si>
    <t>Ablaufrohr (1,6 mm; DN 100)</t>
  </si>
  <si>
    <t>downpipe (1.6 mm; DN 100)</t>
  </si>
  <si>
    <t>tuyau de descente (1,6 mm ; DN 100)</t>
  </si>
  <si>
    <t>Pluviale 1,6 mm DN 100</t>
  </si>
  <si>
    <t>Kruhový svod robustní 1,6 mm DN 100</t>
  </si>
  <si>
    <t>rura spustowa 1,6 mm DN 100</t>
  </si>
  <si>
    <t>lefolyócső 1,6 mm DN 100</t>
  </si>
  <si>
    <t>dažďový zvod 1,6 mm DN 100</t>
  </si>
  <si>
    <t>afloopbuis 1,6 mm DN 100</t>
  </si>
  <si>
    <t>iztočna cev debeline 1,6 mm DN 100</t>
  </si>
  <si>
    <t>stuprör, 1,6 mm DN 100</t>
  </si>
  <si>
    <t>nedløbsrør 1,6 mm DN 100</t>
  </si>
  <si>
    <t>nedløpsrør 1,6 mm DN 100</t>
  </si>
  <si>
    <t>Odvodna cijev (1,6 mm; DN 100)</t>
  </si>
  <si>
    <t>Ablaufrohr (DN 60; geschweißt)</t>
  </si>
  <si>
    <t>downpipe (DN 60, welded)</t>
  </si>
  <si>
    <t>tuyau de descente (DN 60 ; soudé)</t>
  </si>
  <si>
    <t>Pluviale DN 60 saldato</t>
  </si>
  <si>
    <t>Kruhový svod DN 60 svařovaný</t>
  </si>
  <si>
    <t>rura spustowa DN 60 spawana</t>
  </si>
  <si>
    <t>lefolyócső DN 60 hegesztett</t>
  </si>
  <si>
    <t>dažďový zvod DN 60, zváraný</t>
  </si>
  <si>
    <t>afloopbuis DN 60 gelast</t>
  </si>
  <si>
    <t>Prefa iztočna cev DN 60 varjena</t>
  </si>
  <si>
    <t>stuprör DN 60 svetsat</t>
  </si>
  <si>
    <t>nedløbsrør DN 60 svejset</t>
  </si>
  <si>
    <t>nedløpsrør DN 60 sveiset</t>
  </si>
  <si>
    <t>Odvodna cijev (DN 60; zavarena)</t>
  </si>
  <si>
    <t>Ablaufrohre</t>
  </si>
  <si>
    <t>tuyaux de descente</t>
  </si>
  <si>
    <t>Tubi pluviali</t>
  </si>
  <si>
    <t>střešní svod</t>
  </si>
  <si>
    <t>Rury spustowe</t>
  </si>
  <si>
    <t>lefolyócsövek</t>
  </si>
  <si>
    <t>dažďové zvody</t>
  </si>
  <si>
    <t>Afvoerbuizen</t>
  </si>
  <si>
    <t>Iztočne cevi</t>
  </si>
  <si>
    <t>avloppsrör</t>
  </si>
  <si>
    <t>Afløbsrør</t>
  </si>
  <si>
    <t>Dreneringsrør</t>
  </si>
  <si>
    <t>Odvodne cijevi</t>
  </si>
  <si>
    <t>Abluft</t>
  </si>
  <si>
    <t>outgoing air</t>
  </si>
  <si>
    <t>sortie d’air</t>
  </si>
  <si>
    <t>Uscita ventilazione</t>
  </si>
  <si>
    <t>odvětrání</t>
  </si>
  <si>
    <t>Wylot powietrza</t>
  </si>
  <si>
    <t>kiszellőzés</t>
  </si>
  <si>
    <t>odvod vzduchu</t>
  </si>
  <si>
    <t>Luchtafvoer</t>
  </si>
  <si>
    <t>Izpuh</t>
  </si>
  <si>
    <t>frånluft</t>
  </si>
  <si>
    <t>Udsugningsluft</t>
  </si>
  <si>
    <t>Lufting</t>
  </si>
  <si>
    <t>Izlazni zrak</t>
  </si>
  <si>
    <t>Abmessungen</t>
  </si>
  <si>
    <t>dimensions</t>
  </si>
  <si>
    <t>Dimensioni</t>
  </si>
  <si>
    <t>Wymiary</t>
  </si>
  <si>
    <t>méretek</t>
  </si>
  <si>
    <t>rozmery</t>
  </si>
  <si>
    <t>Afmetingen</t>
  </si>
  <si>
    <t>mått</t>
  </si>
  <si>
    <t>Mål</t>
  </si>
  <si>
    <t>Dimensjoner</t>
  </si>
  <si>
    <t>Abschluss für Schneerechen</t>
  </si>
  <si>
    <t>end piece for pipe-style snow guard</t>
  </si>
  <si>
    <t>embout pour tubes pare-neige</t>
  </si>
  <si>
    <t>Testata per tubi fermaneve</t>
  </si>
  <si>
    <t>Ukončení tyčové sněhové zábrany</t>
  </si>
  <si>
    <t>zakończenie bariery śniegowej prętowej</t>
  </si>
  <si>
    <t>záróelem hófogóhoz</t>
  </si>
  <si>
    <t>ukončovací prvok rúrkového zachytávača snehu</t>
  </si>
  <si>
    <t>afsluiting voor sneeuwhark</t>
  </si>
  <si>
    <t>zaključek za linijski snegolov</t>
  </si>
  <si>
    <t>Slutstycke för snöräcke</t>
  </si>
  <si>
    <t>afslutning til snegitter</t>
  </si>
  <si>
    <t>endestykke for snøfanger</t>
  </si>
  <si>
    <t>Završni dio za rešetkasti snjegobran</t>
  </si>
  <si>
    <t>Abschlussprofil für Profilwelle</t>
  </si>
  <si>
    <t>closing profile for ripple profile (PREFA)</t>
  </si>
  <si>
    <t>profil de fin pour profil sinus</t>
  </si>
  <si>
    <t>Profilo di chiusura per profilo ondulato</t>
  </si>
  <si>
    <t>Ukončovací profil pro profil s vlnou</t>
  </si>
  <si>
    <t>Profil końcowy do profilu falistego</t>
  </si>
  <si>
    <t>záróprofil profilhullámhoz</t>
  </si>
  <si>
    <t>ukončovací profil vlnitého profilu</t>
  </si>
  <si>
    <t>Eindprofiel voor golfplaat</t>
  </si>
  <si>
    <t>Zaključni profil za valoviti profil</t>
  </si>
  <si>
    <t>ändprofil för vågprofil</t>
  </si>
  <si>
    <t>Endeprofil til profilbølge</t>
  </si>
  <si>
    <t>Endeprofil for bølgeprofil</t>
  </si>
  <si>
    <t>Završni profil za valoviti profil</t>
  </si>
  <si>
    <t>Abschlussprofil (Länge: 2.500 mm)</t>
  </si>
  <si>
    <t>closing profile; L = 2,500 mm</t>
  </si>
  <si>
    <t>profil de fin (longueur : 2 500 mm)</t>
  </si>
  <si>
    <t>profilo di chiusura; L = 2500 mm</t>
  </si>
  <si>
    <t>ukončovací profil,  délka 2500 mm</t>
  </si>
  <si>
    <t>Profil końcowy L=2500 mm</t>
  </si>
  <si>
    <t>lezáró profil H = 2.500 mm</t>
  </si>
  <si>
    <t>ukončovací profil, dĺžka 2500 mm</t>
  </si>
  <si>
    <t>afsluitprofiel L = 2500 mm</t>
  </si>
  <si>
    <t>Zaključni profil (dolžina: 2.500 mm)</t>
  </si>
  <si>
    <t>ändprofil L = 2.500 mm</t>
  </si>
  <si>
    <t>afslutningsprofil L = 2.500 mm</t>
  </si>
  <si>
    <t>avslutningsprofil L = 2500 mm</t>
  </si>
  <si>
    <t>Završni profil L = 2.500 mm</t>
  </si>
  <si>
    <t>Abspanneisen</t>
  </si>
  <si>
    <t>bending tool</t>
  </si>
  <si>
    <t>outil de serrage des sillons</t>
  </si>
  <si>
    <t>Ferro di spianatura</t>
  </si>
  <si>
    <t>narzędzie kantujące</t>
  </si>
  <si>
    <t>fesztővas</t>
  </si>
  <si>
    <t>napínací nástroj</t>
  </si>
  <si>
    <t>spanijzer</t>
  </si>
  <si>
    <t>orodje za prilagoditev vala</t>
  </si>
  <si>
    <t>spännjärn</t>
  </si>
  <si>
    <t>afspændingsjern</t>
  </si>
  <si>
    <t>avspenningsjern</t>
  </si>
  <si>
    <t>Željezo za ravnanje</t>
  </si>
  <si>
    <t>Achsmaß</t>
  </si>
  <si>
    <t>centre-to-centre distance</t>
  </si>
  <si>
    <t>entraxe</t>
  </si>
  <si>
    <t>Dimensione interasse</t>
  </si>
  <si>
    <t>Vzdálenost os</t>
  </si>
  <si>
    <t>Wymiar osi</t>
  </si>
  <si>
    <t>tengelyméret</t>
  </si>
  <si>
    <t>osová vzdialenosť</t>
  </si>
  <si>
    <t>Asafmeting</t>
  </si>
  <si>
    <t>Osna dimenzija</t>
  </si>
  <si>
    <t>axelmått</t>
  </si>
  <si>
    <t>Aksemål</t>
  </si>
  <si>
    <t>Aksedimensjon</t>
  </si>
  <si>
    <t>Dimenzija osi</t>
  </si>
  <si>
    <t>Siding</t>
  </si>
  <si>
    <t>siding (PREFA)</t>
  </si>
  <si>
    <t>Doga</t>
  </si>
  <si>
    <t>siding</t>
  </si>
  <si>
    <t>Fasadna kazeta</t>
  </si>
  <si>
    <t>Siding mit Schattenfuge</t>
  </si>
  <si>
    <t>siding with shadow gap (PREFA)</t>
  </si>
  <si>
    <t>Siding avec joint creux</t>
  </si>
  <si>
    <t>Doga con fuga</t>
  </si>
  <si>
    <t>Siding se spárou</t>
  </si>
  <si>
    <t>Siding z fugami cieniowymi</t>
  </si>
  <si>
    <t>Siding árnyékfugával</t>
  </si>
  <si>
    <t>Siding s tieňovou špárou</t>
  </si>
  <si>
    <t>Siding met schaduwvoeg</t>
  </si>
  <si>
    <t>Siding s senčno fugo</t>
  </si>
  <si>
    <t>siding med skuggfog</t>
  </si>
  <si>
    <t>Siding med skyggefuge</t>
  </si>
  <si>
    <t>Fasadna kazeta s naglašenim spojem</t>
  </si>
  <si>
    <t>Siding ohne Schattenfuge</t>
  </si>
  <si>
    <t>siding without shadow gap (PREFA)</t>
  </si>
  <si>
    <t>Siding sans joint creux</t>
  </si>
  <si>
    <t>Doga senza fuga</t>
  </si>
  <si>
    <t>Siding bez spáry</t>
  </si>
  <si>
    <t>Siding bez fug cieniowych</t>
  </si>
  <si>
    <t>Siding árnyékfuga nélkül</t>
  </si>
  <si>
    <t>Siding bez tieňovej špáry</t>
  </si>
  <si>
    <t>Siding zonder schaduwvoeg</t>
  </si>
  <si>
    <t>Siding brez senčne fuge</t>
  </si>
  <si>
    <t>siding utan skuggfog</t>
  </si>
  <si>
    <t>Siding uden skyggefuge</t>
  </si>
  <si>
    <t>Siding uten skyggefuge</t>
  </si>
  <si>
    <t>Fasadna kazeta bez naglašenog spoja</t>
  </si>
  <si>
    <t>Aluminium Verbundplatte (mechanisch befestigt)</t>
  </si>
  <si>
    <t>PREFABOND aluminium composite panel (fastened mechanically)</t>
  </si>
  <si>
    <t>panneau composite (fixation mécanique)</t>
  </si>
  <si>
    <t>Pannello composito in alluminio (fissato meccanicamente)</t>
  </si>
  <si>
    <t>Hliníková kompozitní deska (připevněná mechanicky)</t>
  </si>
  <si>
    <t>Płyta kompozytowa z aluminium (mocowana mechanicznie)</t>
  </si>
  <si>
    <t>alumínium kompozit lemez (mechanikusan rögzített)</t>
  </si>
  <si>
    <t>hliníkový kompozitný panel (mechanicky kotvený)</t>
  </si>
  <si>
    <t>Aluminium composietplaat (mechanisch bevestigd)</t>
  </si>
  <si>
    <t>Aluminijasta kompozitna plošča (mehanska pritrditev)</t>
  </si>
  <si>
    <t>aluminiumkompositpanel (mekaniskt fäst)</t>
  </si>
  <si>
    <t>Aluminiumkompositplade (mekanisk fastgjort)</t>
  </si>
  <si>
    <t>Aluminiumkomposittplate (mekanisk festet)</t>
  </si>
  <si>
    <t>Aluminijska kompozitna ploča (mehanički pričvršćena)</t>
  </si>
  <si>
    <t>Dachrinne (mit Schutzfolie außen)</t>
  </si>
  <si>
    <t>aluminium gutter with protective film on the outside</t>
  </si>
  <si>
    <t>gouttière (avec film de protection sur face extérieure)</t>
  </si>
  <si>
    <t>Canali di gronda in alluminio con pellicola protettiva lato esterno</t>
  </si>
  <si>
    <t>Hliníkový žlab s ochranou folií na vnější straně</t>
  </si>
  <si>
    <t>rynna z folią ochronną na zewnątrz</t>
  </si>
  <si>
    <t>alumínium függő ereszcsatorna külső védőfóliával</t>
  </si>
  <si>
    <t xml:space="preserve">hliníkový polkruhový žľab s ochrannou fóliou na vonkajšej strane </t>
  </si>
  <si>
    <t>aluminium dakgoot met beschermfolie buiten</t>
  </si>
  <si>
    <t>aluminajsti strešni žleb z zaščitno folino na zun. Strani</t>
  </si>
  <si>
    <t>takränna av aluminium med utvändig skyddsfolie</t>
  </si>
  <si>
    <t>aluminium tagrende med udvendig beskyttelsesfolie</t>
  </si>
  <si>
    <t>takrenne i aluminium med utvendig beskyttelsesfolie</t>
  </si>
  <si>
    <t>Krovni žlijeb (s vanjskom zaštitnom folijom)</t>
  </si>
  <si>
    <t>Kastenrinne</t>
  </si>
  <si>
    <t>aluminium box gutter</t>
  </si>
  <si>
    <t>gouttière carrée</t>
  </si>
  <si>
    <t>Canale quadro di gronda in alluminio</t>
  </si>
  <si>
    <t>Hliníkový žlab hranatý</t>
  </si>
  <si>
    <t>Rynna kwadratowa ?</t>
  </si>
  <si>
    <t>alumínium négyszögszelvényű ereszcsatorna</t>
  </si>
  <si>
    <t>hliníkový hranatý žľab</t>
  </si>
  <si>
    <t>aluminium bakgoot</t>
  </si>
  <si>
    <t>pravokotni žleb</t>
  </si>
  <si>
    <t>lådränna av aluminium</t>
  </si>
  <si>
    <t>aluminiumskasserende</t>
  </si>
  <si>
    <t>firkantrenne i aluminium</t>
  </si>
  <si>
    <t>Sandučasti žlijeb</t>
  </si>
  <si>
    <t>Aluminium Verbundplatte</t>
  </si>
  <si>
    <t>PREFABOND aluminium composite panel</t>
  </si>
  <si>
    <t>panneau composite en aluminium</t>
  </si>
  <si>
    <t>Pannello composito in alluminio</t>
  </si>
  <si>
    <t>Hliníková kompozitní deska</t>
  </si>
  <si>
    <t>Płyta kompozytowa z aluminium</t>
  </si>
  <si>
    <t>alumínium kompozit lemez</t>
  </si>
  <si>
    <t>hliníkový kompozitný panel</t>
  </si>
  <si>
    <t>Aluminium composietplaat</t>
  </si>
  <si>
    <t>Aluminijasta kompozitna plošča</t>
  </si>
  <si>
    <t>aluminiumkompositpanel</t>
  </si>
  <si>
    <t>Aluminiumskompositplade</t>
  </si>
  <si>
    <t>Aluminiumkomposittplate</t>
  </si>
  <si>
    <t>Aluminijska kompozitna ploča</t>
  </si>
  <si>
    <t>Aluminium Verbundplatte (geklebt)</t>
  </si>
  <si>
    <t>PREFABOND aluminium composite panel (glued)</t>
  </si>
  <si>
    <t>panneau composite (collé)</t>
  </si>
  <si>
    <t>Pannello composito in alluminio (incollato)</t>
  </si>
  <si>
    <t>Hliníková kompozitní deska (přilepená)</t>
  </si>
  <si>
    <t>Płyta kompozytowa z aluminium (klejona)</t>
  </si>
  <si>
    <t>alumínium kompozit lemez (ragasztott)</t>
  </si>
  <si>
    <t>hliníkový kompozitný panel (lepený)</t>
  </si>
  <si>
    <t>Aluminium composietplaat (gelijmd)</t>
  </si>
  <si>
    <t>Aluminijasta kompozitna plošča (lepljena)</t>
  </si>
  <si>
    <t>aluminiumkompositpanel (limmad)</t>
  </si>
  <si>
    <t>Aluminiumskompositplade (limet)</t>
  </si>
  <si>
    <t>Aluminiumkomposittplate (limt)</t>
  </si>
  <si>
    <t>Aluminijska kompozitna ploča (zalijepljena)</t>
  </si>
  <si>
    <t>Kantteil</t>
  </si>
  <si>
    <t>aluminium edge part</t>
  </si>
  <si>
    <t>profilé</t>
  </si>
  <si>
    <t>Scossalina gocciolatoio</t>
  </si>
  <si>
    <t>hliníkový ohýbaný díl</t>
  </si>
  <si>
    <t>Kątownik</t>
  </si>
  <si>
    <t>élrész</t>
  </si>
  <si>
    <t>okrajová časť</t>
  </si>
  <si>
    <t>Voegwerk</t>
  </si>
  <si>
    <t>Robni del</t>
  </si>
  <si>
    <t>kantdel</t>
  </si>
  <si>
    <t>Kantdel</t>
  </si>
  <si>
    <t>Rubni dio</t>
  </si>
  <si>
    <t>Aluminiumlötstäbe</t>
  </si>
  <si>
    <t>aluminium welding rods</t>
  </si>
  <si>
    <t>baguettes de soudure en aluminium</t>
  </si>
  <si>
    <t>Bacchette per la brasatura dell'alluminio</t>
  </si>
  <si>
    <t>Alu letovací tyčinky</t>
  </si>
  <si>
    <t>druty do spawania</t>
  </si>
  <si>
    <t>alumínium forrasztópáka</t>
  </si>
  <si>
    <t>tyče na spájkovanie hliníka</t>
  </si>
  <si>
    <t>aluminium-soldeerstaven</t>
  </si>
  <si>
    <t>aluminijaste palice za lotanje</t>
  </si>
  <si>
    <t>lödstavar av aluminium</t>
  </si>
  <si>
    <t>aluminiumsloddestænger</t>
  </si>
  <si>
    <t>aluminiumsloddebolter</t>
  </si>
  <si>
    <t>Aluminijski štapići za lemljenje</t>
  </si>
  <si>
    <t>Anschlussblech</t>
  </si>
  <si>
    <t>connection plate</t>
  </si>
  <si>
    <t>feuille de raccordement</t>
  </si>
  <si>
    <t>Conversa</t>
  </si>
  <si>
    <t>napojovací plech</t>
  </si>
  <si>
    <t>Blacha łącząca</t>
  </si>
  <si>
    <t>csatlakozólemez</t>
  </si>
  <si>
    <t>pripojovací plech</t>
  </si>
  <si>
    <t>Verbindingsplaat</t>
  </si>
  <si>
    <t>Priključna pločevina</t>
  </si>
  <si>
    <t>anslutningsplåt</t>
  </si>
  <si>
    <t>Forbindelsesplade</t>
  </si>
  <si>
    <t>Koblingsplate</t>
  </si>
  <si>
    <t>Spojna ploča</t>
  </si>
  <si>
    <t>Anschlussvariante</t>
  </si>
  <si>
    <t>connection variant</t>
  </si>
  <si>
    <t>variante de raccordement</t>
  </si>
  <si>
    <t>Variante di raccordo</t>
  </si>
  <si>
    <t>varianta napojení</t>
  </si>
  <si>
    <t>Wariant połączenia</t>
  </si>
  <si>
    <t>csatlakozóváltozat</t>
  </si>
  <si>
    <t>variant pripojenia</t>
  </si>
  <si>
    <t>Verbindingsvariant</t>
  </si>
  <si>
    <t>Priključna različica</t>
  </si>
  <si>
    <t>anslutningsvariant</t>
  </si>
  <si>
    <t>Tilslutningstyper</t>
  </si>
  <si>
    <t>Koblingsvarianter</t>
  </si>
  <si>
    <t>Spojna varijanta</t>
  </si>
  <si>
    <t>Ansicht</t>
  </si>
  <si>
    <t>detailed view</t>
  </si>
  <si>
    <t>détail</t>
  </si>
  <si>
    <t>Vista</t>
  </si>
  <si>
    <t>Náhled</t>
  </si>
  <si>
    <t>Widok</t>
  </si>
  <si>
    <t>nézet</t>
  </si>
  <si>
    <t>pohľad</t>
  </si>
  <si>
    <t>Weergave</t>
  </si>
  <si>
    <t>Pogled</t>
  </si>
  <si>
    <t>Framsida</t>
  </si>
  <si>
    <t>Forside</t>
  </si>
  <si>
    <t>Visning</t>
  </si>
  <si>
    <t>Prikaz</t>
  </si>
  <si>
    <t>Ansicht – Produktübersicht</t>
  </si>
  <si>
    <t>product overview</t>
  </si>
  <si>
    <t>aperçu des produits</t>
  </si>
  <si>
    <t>Vista - Panoramica dei prodotti</t>
  </si>
  <si>
    <t>Náhled – Přehled produktů</t>
  </si>
  <si>
    <t>Widok – przegląd produktów</t>
  </si>
  <si>
    <t>nézet – termékek áttekintés</t>
  </si>
  <si>
    <t>Pohľad – Prehľad produktov</t>
  </si>
  <si>
    <t>Weergave - Productoverzicht</t>
  </si>
  <si>
    <t>Pogled – pregled izdelkov</t>
  </si>
  <si>
    <t>Framsida – produktöversikt</t>
  </si>
  <si>
    <t>Forside - Produktoversigt</t>
  </si>
  <si>
    <t>Visning – produktoversikt</t>
  </si>
  <si>
    <t>Prikaz – Pregled proizvoda</t>
  </si>
  <si>
    <t>Ansicht – Schnürmaß</t>
  </si>
  <si>
    <t>chalk-line spacing</t>
  </si>
  <si>
    <t>aperçu du traçage</t>
  </si>
  <si>
    <t>Vista - Misura del cavo</t>
  </si>
  <si>
    <t>Náhled – Míra (provázek)</t>
  </si>
  <si>
    <t>Widok – obmiar sznurowania</t>
  </si>
  <si>
    <t>nézet – zsinórméret</t>
  </si>
  <si>
    <t>Pohľad – Vzdialenosť šnúrovania</t>
  </si>
  <si>
    <t>Weergave - Vetersluiting</t>
  </si>
  <si>
    <t>Pogled – vrvična mera</t>
  </si>
  <si>
    <t>Framsida – snörning</t>
  </si>
  <si>
    <t>Forside – mål</t>
  </si>
  <si>
    <t>Visning – innsnevring</t>
  </si>
  <si>
    <t>Prikaz – Veličina veze</t>
  </si>
  <si>
    <t>Ansprechpartner:</t>
  </si>
  <si>
    <t>Contact:</t>
  </si>
  <si>
    <t>Interlocuteur :</t>
  </si>
  <si>
    <t>Referente:</t>
  </si>
  <si>
    <t>Kontakt:</t>
  </si>
  <si>
    <t>Kapcsolattartó:</t>
  </si>
  <si>
    <t>Contactpersoon:</t>
  </si>
  <si>
    <t>Kontaktna oseba</t>
  </si>
  <si>
    <t>Kontaktperson:</t>
  </si>
  <si>
    <t>Osoba za kontakt:</t>
  </si>
  <si>
    <t>Anwendungstechnik</t>
  </si>
  <si>
    <t>Application technology</t>
  </si>
  <si>
    <t>Service technique</t>
  </si>
  <si>
    <t>Ufficio Tecnico</t>
  </si>
  <si>
    <t>Technické oddělení</t>
  </si>
  <si>
    <t>Technologia aplikacji</t>
  </si>
  <si>
    <t>Alkalmazástechnika</t>
  </si>
  <si>
    <t>Technické oddelenie</t>
  </si>
  <si>
    <t>Toepassingstechniek</t>
  </si>
  <si>
    <t>Tehnika</t>
  </si>
  <si>
    <t>Användningsteknik</t>
  </si>
  <si>
    <t>Anvendelsesteknik</t>
  </si>
  <si>
    <t>Monteringsteknikk</t>
  </si>
  <si>
    <t>Primjena</t>
  </si>
  <si>
    <t>ANWENDUNGSTECHNIK</t>
  </si>
  <si>
    <t>APPLICATION TECHNOLOGY</t>
  </si>
  <si>
    <t>SERVICE TECHNIQUE</t>
  </si>
  <si>
    <t>TECNOLOGIA APPLICATIVA</t>
  </si>
  <si>
    <t>TECHNICKÉ ODDĚLENÍ</t>
  </si>
  <si>
    <t>TECHNIKA ZASTOSOWANIA</t>
  </si>
  <si>
    <t>ALKALMAZÁSTECHNIKA</t>
  </si>
  <si>
    <t>TECHNICKÉ ODDELENIE</t>
  </si>
  <si>
    <t>TOEPASSINGSTECHNOLOGIE</t>
  </si>
  <si>
    <t>TEHNIKA UPORABE</t>
  </si>
  <si>
    <t>ANVÄNDNINGSTEKNIK</t>
  </si>
  <si>
    <t>ANVENDELSESTEKNOLOGI</t>
  </si>
  <si>
    <t>BRUKSTEKNIKK</t>
  </si>
  <si>
    <t>TEHNOLOGIJA PRIMJENE</t>
  </si>
  <si>
    <t>Toepassingstechnologie</t>
  </si>
  <si>
    <t>techniek</t>
  </si>
  <si>
    <t>Anvendelsesteknologi</t>
  </si>
  <si>
    <t>Bruksteknikk</t>
  </si>
  <si>
    <t>Tehnologija primjene</t>
  </si>
  <si>
    <t>Artikel-Nr.</t>
  </si>
  <si>
    <t>Article no.</t>
  </si>
  <si>
    <t>Référence</t>
  </si>
  <si>
    <t>Articolo no.</t>
  </si>
  <si>
    <t>Článek č.</t>
  </si>
  <si>
    <t>Artykuł nr</t>
  </si>
  <si>
    <t>Cikkszám</t>
  </si>
  <si>
    <t>Článok č.</t>
  </si>
  <si>
    <t>Artikelnr.</t>
  </si>
  <si>
    <t>Člen št.</t>
  </si>
  <si>
    <t>Artikelnummer</t>
  </si>
  <si>
    <t>Artikkelnr.</t>
  </si>
  <si>
    <t>Br. artikla</t>
  </si>
  <si>
    <t>Attika</t>
  </si>
  <si>
    <t>roof parapet</t>
  </si>
  <si>
    <t>acrotère (couronnement, coiffe)</t>
  </si>
  <si>
    <t>Muretto</t>
  </si>
  <si>
    <t>Atika</t>
  </si>
  <si>
    <t>Attyka</t>
  </si>
  <si>
    <t>attika</t>
  </si>
  <si>
    <t>atika</t>
  </si>
  <si>
    <t>parapet</t>
  </si>
  <si>
    <t>Loft</t>
  </si>
  <si>
    <t>Krovni parapet</t>
  </si>
  <si>
    <t>Attika- und Mauerabdeckung</t>
  </si>
  <si>
    <t>wall flashing and roof parapet</t>
  </si>
  <si>
    <t>couvertine d’acrotère</t>
  </si>
  <si>
    <t>Copertina muretto e muro</t>
  </si>
  <si>
    <t>Oplechování atiky a zdi</t>
  </si>
  <si>
    <t>Obróbka attyki i murów</t>
  </si>
  <si>
    <t>attika- és falburkolat</t>
  </si>
  <si>
    <t>oplechovanie atiky a muriva</t>
  </si>
  <si>
    <t>Attika- en wandbekleding</t>
  </si>
  <si>
    <t>Pokrov za atiko in zid</t>
  </si>
  <si>
    <t>parapet och murbeklädnad</t>
  </si>
  <si>
    <t>Attika- og murafdækning</t>
  </si>
  <si>
    <t>Lofts- og veggbekledning</t>
  </si>
  <si>
    <t>Obloga parapeta i zidova</t>
  </si>
  <si>
    <t>Attikaabdeckung</t>
  </si>
  <si>
    <t>roof parapet flashing</t>
  </si>
  <si>
    <t>couvertine d’acrotère (couronnement, coiffe)</t>
  </si>
  <si>
    <t>Copertina muretto</t>
  </si>
  <si>
    <t>krytí atiky</t>
  </si>
  <si>
    <t>Pokrycie attyki</t>
  </si>
  <si>
    <t>attikaburkolat</t>
  </si>
  <si>
    <t>oplechovanie atiky</t>
  </si>
  <si>
    <t>Attikabekleding</t>
  </si>
  <si>
    <t>Pokrov za atiko</t>
  </si>
  <si>
    <t>parapetbeklädnad</t>
  </si>
  <si>
    <t>Attikaafdækning</t>
  </si>
  <si>
    <t>Loftsbekledning</t>
  </si>
  <si>
    <t>Obloga parapeta</t>
  </si>
  <si>
    <t>Aufschiebling</t>
  </si>
  <si>
    <t>sprocket</t>
  </si>
  <si>
    <t>Coyau</t>
  </si>
  <si>
    <t>Correntino</t>
  </si>
  <si>
    <t>náběhový klín</t>
  </si>
  <si>
    <t>Obróbki nasuwane</t>
  </si>
  <si>
    <t>toldat</t>
  </si>
  <si>
    <t>námetok</t>
  </si>
  <si>
    <t>Verlenging</t>
  </si>
  <si>
    <t>Podaljšek špirovcev pod naklonom</t>
  </si>
  <si>
    <t>uppskjutande</t>
  </si>
  <si>
    <t>Dobling</t>
  </si>
  <si>
    <t>Møneplank</t>
  </si>
  <si>
    <t>Nastavak</t>
  </si>
  <si>
    <t>Aufsparrendämmung – Dachgeschoß ausgebaut (belüftet)</t>
  </si>
  <si>
    <t>above-rafter insulation — converted attic — ventilated</t>
  </si>
  <si>
    <t>isolation sur chevrons — combles aménagés (avec lame d’air ventilée)</t>
  </si>
  <si>
    <t>Isolamento estradosso - Sottotetto reso abitabile (ventilato)</t>
  </si>
  <si>
    <t>Nadkrokevní izolace s odvětráním - obytné podkroví</t>
  </si>
  <si>
    <t>Izolacja nakrokwiowa – poddasze użytkowe (wentylowane)</t>
  </si>
  <si>
    <t>szarufa feletti szigetelés – beépített tetőtér (szellőztetett)</t>
  </si>
  <si>
    <t>nadkrokvová izolácia – povalový priestor s vykurovaním (vetraný)</t>
  </si>
  <si>
    <t>Isolatie boven de dakspanten - zolder verbouwd (geventileerd)</t>
  </si>
  <si>
    <t>Izolacija nad špirovci – razširjeno podstrešje (prezračeno)</t>
  </si>
  <si>
    <t>Isolering över takbjälkar – vind utbyggd (ventilerad)</t>
  </si>
  <si>
    <t>Isolering over spær - loft udvidet (ventileret)</t>
  </si>
  <si>
    <t>Isolasjon over sperrebjelker – ombygd loft (ventilert)</t>
  </si>
  <si>
    <t>Izolacija iznad roženica – potkrovlje preuređeno (ventilirano)</t>
  </si>
  <si>
    <t>Aufsparrenmontagepaket</t>
  </si>
  <si>
    <t>screw pack for above rafter insulation</t>
  </si>
  <si>
    <t>matériel de montage pour isolation sur chevrons</t>
  </si>
  <si>
    <t>Kit di montaggio per fissaggio su trave</t>
  </si>
  <si>
    <t>Nadkrokevní montážní balíček</t>
  </si>
  <si>
    <t>Pakiet do montażu nakrokwiowego</t>
  </si>
  <si>
    <t>összeszerelő csomag szarufa feletti hőszigeteléshez</t>
  </si>
  <si>
    <t>montážny balík pre nadkrokvovú izoláciu</t>
  </si>
  <si>
    <t>Pakket voor installatie boven de dakspanten</t>
  </si>
  <si>
    <t>Paket za montažo špirovcev</t>
  </si>
  <si>
    <t>monteringspaket för takbjälkar</t>
  </si>
  <si>
    <t>Spær monteringspakke</t>
  </si>
  <si>
    <t>Monteringspakke til over sperrebjelker</t>
  </si>
  <si>
    <t>Paket za montažu roženica</t>
  </si>
  <si>
    <t>Aufsparrenschraubenpaket</t>
  </si>
  <si>
    <t>paquet de vis pour isolation sur chevrons</t>
  </si>
  <si>
    <t>Kit viteria per fissaggi su trave</t>
  </si>
  <si>
    <t>Nadkrokevní balíček spojovacího materiálu</t>
  </si>
  <si>
    <t>Pakiet wkrętów do krokwi</t>
  </si>
  <si>
    <t>csavarcsomag szarufa feletti hőszigeteléshez</t>
  </si>
  <si>
    <t>balík kotevných skrutiek pre nadkrokvovú izoláciu</t>
  </si>
  <si>
    <t>Pakket dakspantschroeven</t>
  </si>
  <si>
    <t>Paket vijakov za špirovce</t>
  </si>
  <si>
    <t>skruvpaket för takbjälkar</t>
  </si>
  <si>
    <t>Spær skruepakke</t>
  </si>
  <si>
    <t>Skruepakke til over sperrebjelker</t>
  </si>
  <si>
    <t>Paket vijaka za roženice</t>
  </si>
  <si>
    <t>aus Oberfläche und</t>
  </si>
  <si>
    <t>surface and</t>
  </si>
  <si>
    <t>dalla superficie e</t>
  </si>
  <si>
    <t>s povrchem a</t>
  </si>
  <si>
    <t>z powierzchnią i</t>
  </si>
  <si>
    <t>felület és</t>
  </si>
  <si>
    <t xml:space="preserve">s povrchom a </t>
  </si>
  <si>
    <t>uit oppervlakte en</t>
  </si>
  <si>
    <t>iz površine in</t>
  </si>
  <si>
    <t>från ytan och</t>
  </si>
  <si>
    <t>af overflade og</t>
  </si>
  <si>
    <t>som overflate og</t>
  </si>
  <si>
    <t xml:space="preserve">iz površine i </t>
  </si>
  <si>
    <t>Ausbildung eines Winkelsaums</t>
  </si>
  <si>
    <t>construction of an angled edge</t>
  </si>
  <si>
    <t>Réalisation d’une bordure de toit pliée (bordure de toit angulaire)</t>
  </si>
  <si>
    <t>Raccordo di un bordo angolare</t>
  </si>
  <si>
    <t>Nadřímsový žlab s oplechováním římsy - PREFALZ</t>
  </si>
  <si>
    <t>Tworzenie szwu kątowego</t>
  </si>
  <si>
    <t>falszegélyelemez kialakítása</t>
  </si>
  <si>
    <t>vytvorenie uhlového spoja</t>
  </si>
  <si>
    <t>Vorming van een hoeknaad</t>
  </si>
  <si>
    <t>Izdelava kotnega roba</t>
  </si>
  <si>
    <t>utveckling av en vinkelkant</t>
  </si>
  <si>
    <t>Dannelse af en vinkelkant</t>
  </si>
  <si>
    <t>Oppbygging av en vinkelkant</t>
  </si>
  <si>
    <t>Konstrukcija kutnog obruba</t>
  </si>
  <si>
    <t>Ausführung ab 3° Dachneigung</t>
  </si>
  <si>
    <t>design from a roof pitch of 3°</t>
  </si>
  <si>
    <t>mise en œuvre à partir d’une pente de toit de 3°</t>
  </si>
  <si>
    <t>Realizzazione a partire da una pendenza del tetto di 3°</t>
  </si>
  <si>
    <t>provedení při sklonu od 3°</t>
  </si>
  <si>
    <t>Wersja od nachylenia dachu 3°</t>
  </si>
  <si>
    <t>kivitelezés 3°-os tetőhajlásszögtől</t>
  </si>
  <si>
    <t>vyhotovenie od sklonu strechy 3°</t>
  </si>
  <si>
    <t>Uitvoering vanaf 3° dakhelling</t>
  </si>
  <si>
    <t>Izvedba od strešnega naklona 3°</t>
  </si>
  <si>
    <t>utförande från taklutning på 3°</t>
  </si>
  <si>
    <t>Udførelse fra 3° taghældning</t>
  </si>
  <si>
    <t>Utførelse fra 3° takvinkel</t>
  </si>
  <si>
    <t>Izvedba kod nagiba krova od 3°</t>
  </si>
  <si>
    <t>Ausführungsvariante 2</t>
  </si>
  <si>
    <t>design variant 2</t>
  </si>
  <si>
    <t>variante de mise en œuvre nº 2</t>
  </si>
  <si>
    <t>Variante di realizzazione 2</t>
  </si>
  <si>
    <t>varianta 2</t>
  </si>
  <si>
    <t>Wariant projektowy 2</t>
  </si>
  <si>
    <t>2. kivitelezési változat</t>
  </si>
  <si>
    <t>variant vyhotovenia 2</t>
  </si>
  <si>
    <t>Uitvoeringsvariant 2</t>
  </si>
  <si>
    <t>Različica izvedbe 2</t>
  </si>
  <si>
    <t>utförandevariant 2</t>
  </si>
  <si>
    <t>Udførselsvariant 2</t>
  </si>
  <si>
    <t>Utførelsesvariant 2</t>
  </si>
  <si>
    <t>Varijanta izvedbe 2</t>
  </si>
  <si>
    <t>Außenecke (2-teilig)</t>
  </si>
  <si>
    <t>external corner flashing (two parts) – PREFA</t>
  </si>
  <si>
    <t>profil d’angle sortant en croix</t>
  </si>
  <si>
    <t>Angolo esterno (in 2 parti)</t>
  </si>
  <si>
    <t>Roh vnější (dvoudílný)</t>
  </si>
  <si>
    <t>Narożnik zewnętrzny (dwuczęściowy)</t>
  </si>
  <si>
    <t>külső sarok (2 részes)</t>
  </si>
  <si>
    <t>vonkajší rohový profil (2-dielny)</t>
  </si>
  <si>
    <t>Buitenhoek (2-delig)</t>
  </si>
  <si>
    <t>Zunanji vogal (2-delni)</t>
  </si>
  <si>
    <t>ytterhörn (2 delar)</t>
  </si>
  <si>
    <t>Yderhjørne (2-delt)</t>
  </si>
  <si>
    <t>Ytterhjørne (2-delt)</t>
  </si>
  <si>
    <t>Vanjski kut (2-dijelni)</t>
  </si>
  <si>
    <t>Außenecke (2-teilig; L = 2.000 mm)</t>
  </si>
  <si>
    <t>protruding corner (2 elements); L = 2,000 mm</t>
  </si>
  <si>
    <t>profil d’angle sortant en croix (longueur : 2 000 mm)</t>
  </si>
  <si>
    <t>angolo esterno (2 parti); L = 2000 mm</t>
  </si>
  <si>
    <t>roh vnější 2 - dílný</t>
  </si>
  <si>
    <t>Narożnik zewnętrzny 2-częściowy L=2000 mm</t>
  </si>
  <si>
    <t>külső sarok profil 2-részes H = 2.000 mm</t>
  </si>
  <si>
    <t>rohový profil 2 - dielny</t>
  </si>
  <si>
    <t>buitenhoek 2-delig L = 2000 mm</t>
  </si>
  <si>
    <t>Zunanji vogal (2-delni; D = 2.000 mm)</t>
  </si>
  <si>
    <t>utvändigt hörn 2-delad L = 2.000 mm</t>
  </si>
  <si>
    <t>udvendigt hjørne 2-delt L = 2.000 mm</t>
  </si>
  <si>
    <t>yttervinkel 2-delt L = 2000 mm</t>
  </si>
  <si>
    <t>Vanjski kut 2-dijelni L = 2.000 mm</t>
  </si>
  <si>
    <t>Außenecke für Profilwelle</t>
  </si>
  <si>
    <t>external corner for ripple profile (PREFA)</t>
  </si>
  <si>
    <t>angle sortant pour profil sinus</t>
  </si>
  <si>
    <t>Angolare esterno per profilo ondulato</t>
  </si>
  <si>
    <t>Vnější roh pro profil s vlnou</t>
  </si>
  <si>
    <t>Narożnik zewnętrzny do profilu falistego</t>
  </si>
  <si>
    <t>külső sarok profilhullámhoz</t>
  </si>
  <si>
    <t>vonkajší rohový prvok vlnitého profilu</t>
  </si>
  <si>
    <t>Buitenhoek voor golfplaat</t>
  </si>
  <si>
    <t>Zunanji vogal za valoviti profil</t>
  </si>
  <si>
    <t>ytterhörn för vågprofil</t>
  </si>
  <si>
    <t>Yderhjørne for profilbølge</t>
  </si>
  <si>
    <t>Ytterhjørne for bølgeprofil</t>
  </si>
  <si>
    <t>Vanjski kut za valoviti profil</t>
  </si>
  <si>
    <t>Außenecke gekantet</t>
  </si>
  <si>
    <t>external corner (canted)</t>
  </si>
  <si>
    <t>angle extérieur replié</t>
  </si>
  <si>
    <t>Angolo esterno squadrato</t>
  </si>
  <si>
    <t>Roh vnější, hraněný</t>
  </si>
  <si>
    <t>Narożnik zewnętrzny obrobiony</t>
  </si>
  <si>
    <t>külső sarok, hajtott</t>
  </si>
  <si>
    <t>vonkajší rohový profil ohýbaný</t>
  </si>
  <si>
    <t>Buitenhoek gevoegd</t>
  </si>
  <si>
    <t>Zunanji vogal obrobljen</t>
  </si>
  <si>
    <t>kantat ytterhörn</t>
  </si>
  <si>
    <t>Yderhjørne kantet</t>
  </si>
  <si>
    <t>Kantet ytterhjørne</t>
  </si>
  <si>
    <t>Vanjski kut, kantiran</t>
  </si>
  <si>
    <t>Außenecke gekantet (mehrteilig)</t>
  </si>
  <si>
    <t>external corner (canted; several elements)</t>
  </si>
  <si>
    <t>angle sortant replié (en trois parties)</t>
  </si>
  <si>
    <t>Angolo esterno squadrato (in più parti)</t>
  </si>
  <si>
    <t>Roh vnější, hraněný (více dílný)</t>
  </si>
  <si>
    <t>Narożnik zewnętrzny obrobiony (wieloczęściowy)</t>
  </si>
  <si>
    <t>külső sarok, hajtott (több darabból álló)</t>
  </si>
  <si>
    <t>vonkajší rohový profil ohýbaný (viacdielny)</t>
  </si>
  <si>
    <t>Buitenhoek gevoegd (meerdelig)</t>
  </si>
  <si>
    <t>Zunanji vogal obrobljen (večdelni)</t>
  </si>
  <si>
    <t>kantat ytterhörn (flerdelat)</t>
  </si>
  <si>
    <t>Yderhjørne kantet (flerdelt)</t>
  </si>
  <si>
    <t>Kantet ytterhjørne (flerdelt)</t>
  </si>
  <si>
    <t>Vanjski kut, kantiran (višedijelni)</t>
  </si>
  <si>
    <t>Außenjalousie</t>
  </si>
  <si>
    <t>external blinds</t>
  </si>
  <si>
    <t>store extérieur</t>
  </si>
  <si>
    <t>Veneziana esterna</t>
  </si>
  <si>
    <t>Venkovní žaluzie</t>
  </si>
  <si>
    <t>Żaluzja zewnętrzna</t>
  </si>
  <si>
    <t>külső redőny</t>
  </si>
  <si>
    <t>vonkajšia žalúzia</t>
  </si>
  <si>
    <t>Buitenjaloezie</t>
  </si>
  <si>
    <t>Zunanja žaluzija</t>
  </si>
  <si>
    <t>utvändig persienn</t>
  </si>
  <si>
    <t>Udvendig persienne</t>
  </si>
  <si>
    <t>Utvendig persienne</t>
  </si>
  <si>
    <t>Vanjske žaluzine</t>
  </si>
  <si>
    <t>Außenrinnenwinkel (W3 über 90°)</t>
  </si>
  <si>
    <t>external gutter corner (W3 over 90°)</t>
  </si>
  <si>
    <t>équerre pour angle sortant de gouttière (W3 supérieur à 90°)</t>
  </si>
  <si>
    <t>Angolo esterno della grondaia (A3 superiore a 90°)</t>
  </si>
  <si>
    <t>Roh žlabu vnější (W3 více než 90°)</t>
  </si>
  <si>
    <t>Zewnętrzny narożnik rynny (W3 powyżej 90°)</t>
  </si>
  <si>
    <t>külső ereszcsatorna sarokelem (W3 90° felett)</t>
  </si>
  <si>
    <t>vonkajší roh polkruhového žľabu (W3 nad 90°)</t>
  </si>
  <si>
    <t>Uitwendige goothoek (W3 boven 90°)</t>
  </si>
  <si>
    <t>Zunanji vogalnik žleba (W3 nad 90°)</t>
  </si>
  <si>
    <t>vinkel ytterränna (W3 över 90°)</t>
  </si>
  <si>
    <t>Yderrendevinkel (W3 over 90°)</t>
  </si>
  <si>
    <t>Utvendig rennevinkel (W3 over 90°)</t>
  </si>
  <si>
    <t>Kutni element vanjskog žlijeba (W3 preko 90°)</t>
  </si>
  <si>
    <t>Außenrinnenwinkel (W3 unter 90°)</t>
  </si>
  <si>
    <t>external gutter corner (W3 below 90°)</t>
  </si>
  <si>
    <t>équerre pour angle sortant de gouttière (W3 inférieur à 90°)</t>
  </si>
  <si>
    <t>Angolo esterno della grondaia (A3 inferiore a 90°)</t>
  </si>
  <si>
    <t>Roh žlabu vnější (W3 méně než 90°)</t>
  </si>
  <si>
    <t>Zewnętrzny narożnik rynny (W3 poniżej 90°)</t>
  </si>
  <si>
    <t>külső ereszcsatorna sarokelem (W3 90° alatt)</t>
  </si>
  <si>
    <t>vonkajší roh polkruhového žľabu (W3 pod 90°)</t>
  </si>
  <si>
    <t>Uitwendige goothoek (W3 onder 90°)</t>
  </si>
  <si>
    <t>Zunanji vogalnik žleba (W3 pod 90°)</t>
  </si>
  <si>
    <t>vinkel ytterränna (W3 under 90°)</t>
  </si>
  <si>
    <t>Yderrendevinkel (W3 under 90°)</t>
  </si>
  <si>
    <t>Utvendig rennevinkel (W3 under 90°)</t>
  </si>
  <si>
    <t>Kutni element vanjskog žlijeba (W3 ispod 90°)</t>
  </si>
  <si>
    <t>auswählen</t>
  </si>
  <si>
    <t>select</t>
  </si>
  <si>
    <t>sélectionner</t>
  </si>
  <si>
    <t>selezionare</t>
  </si>
  <si>
    <t>Vybrat</t>
  </si>
  <si>
    <t>wybierz</t>
  </si>
  <si>
    <t>kiválasztás</t>
  </si>
  <si>
    <t>Vybrať</t>
  </si>
  <si>
    <t>selecteren</t>
  </si>
  <si>
    <t>izberi</t>
  </si>
  <si>
    <t>välj</t>
  </si>
  <si>
    <t>vælge</t>
  </si>
  <si>
    <t>velg</t>
  </si>
  <si>
    <t>izabrati</t>
  </si>
  <si>
    <t>B</t>
  </si>
  <si>
    <t>Baubreite</t>
  </si>
  <si>
    <t>visible width</t>
  </si>
  <si>
    <t>largeur utile</t>
  </si>
  <si>
    <t>Larghezza d'ingombro</t>
  </si>
  <si>
    <t>Stavební šířka</t>
  </si>
  <si>
    <t>Szerokość konstrukcji</t>
  </si>
  <si>
    <t>fektetési szélesség</t>
  </si>
  <si>
    <t>konštrukčná šírka</t>
  </si>
  <si>
    <t>Bouwbreedte</t>
  </si>
  <si>
    <t>Gradbena širina</t>
  </si>
  <si>
    <t>Total bredd</t>
  </si>
  <si>
    <t>Samlet bredde</t>
  </si>
  <si>
    <t>Byggebredde</t>
  </si>
  <si>
    <t>Širina</t>
  </si>
  <si>
    <t>Baubreite (948 mm)</t>
  </si>
  <si>
    <t>visible width (948 mm)</t>
  </si>
  <si>
    <t>largeur utile (948 mm)</t>
  </si>
  <si>
    <t>Larghezza d'ingombro (948 mm)</t>
  </si>
  <si>
    <t>Stavební šířka (948 mm)</t>
  </si>
  <si>
    <t>Szerokość konstrukcji (948 mm)</t>
  </si>
  <si>
    <t>fektetési szélesség (948 mm)</t>
  </si>
  <si>
    <t>konštrukčná šírka (948 mm)</t>
  </si>
  <si>
    <t>Bouwbreedte (948 mm)</t>
  </si>
  <si>
    <t>Gradbena širina (948 mm)</t>
  </si>
  <si>
    <t>Total bredd (948 mm)</t>
  </si>
  <si>
    <t>Samlet bredde (948 mm)</t>
  </si>
  <si>
    <t>Byggebredde (948 mm)</t>
  </si>
  <si>
    <t>Širina (948 mm)</t>
  </si>
  <si>
    <t>Baubreite mit Schattenfuge</t>
  </si>
  <si>
    <t>visible width with shadow gap</t>
  </si>
  <si>
    <t>largeur utile avec joint creux</t>
  </si>
  <si>
    <t>Larghezza d'ingombro con fuga</t>
  </si>
  <si>
    <t>Stavební šířka se spárou</t>
  </si>
  <si>
    <t>Szerokość konstrukcji z fugami cieniowymi</t>
  </si>
  <si>
    <t>fektetési szélesség árnyékfugával</t>
  </si>
  <si>
    <t>konštrukčná šírka s tieňovou špárou</t>
  </si>
  <si>
    <t>Bouwbreedte met schaduwvoeg</t>
  </si>
  <si>
    <t>Gradbena širina s senčno fugo</t>
  </si>
  <si>
    <t>Total bredd med skuggfog</t>
  </si>
  <si>
    <t>Samlet bredde med skyggefuge</t>
  </si>
  <si>
    <t>Byggebredde med skyggespalte</t>
  </si>
  <si>
    <t>Širina s naglašenim spojem</t>
  </si>
  <si>
    <t>Baubreite ohne Schattenfuge</t>
  </si>
  <si>
    <t>visible width without shadow gap</t>
  </si>
  <si>
    <t>largeur utile sans joint creux</t>
  </si>
  <si>
    <t>Larghezza d'ingombro senza fuga</t>
  </si>
  <si>
    <t>Stavební šířka bez spáry</t>
  </si>
  <si>
    <t>Szerokość konstrukcji bez fug cieniowych</t>
  </si>
  <si>
    <t>fektetési szélesség árnyékfuga nélkül</t>
  </si>
  <si>
    <t>konštrukčná šírka bez tieňovej špáry</t>
  </si>
  <si>
    <t>Bouwbreedte zonder schaduwvoeg</t>
  </si>
  <si>
    <t>Gradbena širina brez senčne fuge</t>
  </si>
  <si>
    <t>Total bredd utan skuggfog</t>
  </si>
  <si>
    <t>Samlet bredde uden skyggefuge</t>
  </si>
  <si>
    <t>Byggebredde uten skyggespalte</t>
  </si>
  <si>
    <t>Širina bez naglašenog spoja</t>
  </si>
  <si>
    <t>Bauvorhaben:</t>
  </si>
  <si>
    <t>Building project:</t>
  </si>
  <si>
    <t>Projet:</t>
  </si>
  <si>
    <t>Progetto:</t>
  </si>
  <si>
    <t>Objekt</t>
  </si>
  <si>
    <t>Nazwa projektu</t>
  </si>
  <si>
    <t>projekt:</t>
  </si>
  <si>
    <t>bouwplan:</t>
  </si>
  <si>
    <t>Gradbeni projekt:</t>
  </si>
  <si>
    <t>Byggprojekt:</t>
  </si>
  <si>
    <t>Byggeri:</t>
  </si>
  <si>
    <t>Byggeprosjekt:</t>
  </si>
  <si>
    <t>Objekt:</t>
  </si>
  <si>
    <t>Bedienungsanleitung</t>
  </si>
  <si>
    <t>operating instructions</t>
  </si>
  <si>
    <t>mode d’emploi</t>
  </si>
  <si>
    <t>Istruzioni per l'uso</t>
  </si>
  <si>
    <t>Návod k použití</t>
  </si>
  <si>
    <t>Instrukcja obsługi</t>
  </si>
  <si>
    <t>Használati útmutató</t>
  </si>
  <si>
    <t>Návod na použitie</t>
  </si>
  <si>
    <t>Gebruikershandleiding</t>
  </si>
  <si>
    <t>navodila za uporabo</t>
  </si>
  <si>
    <t>Bruksanvisning</t>
  </si>
  <si>
    <t>Betjeningsvejledning</t>
  </si>
  <si>
    <t>Upute za uporabu</t>
  </si>
  <si>
    <t>Befestigungsmaterial</t>
  </si>
  <si>
    <t>fixing material</t>
  </si>
  <si>
    <t>éléments de fixation</t>
  </si>
  <si>
    <t>Materiale di fissaggio</t>
  </si>
  <si>
    <t>upevňovací materiál</t>
  </si>
  <si>
    <t>Elementy złączne</t>
  </si>
  <si>
    <t>rögzítőelem</t>
  </si>
  <si>
    <t>Bevestigingsmateriaal</t>
  </si>
  <si>
    <t>Material za pritrditev</t>
  </si>
  <si>
    <t>fästmaterial</t>
  </si>
  <si>
    <t>Fastgørelsesmateriale</t>
  </si>
  <si>
    <t>Festemateriale</t>
  </si>
  <si>
    <t>Pričvrsni materijal</t>
  </si>
  <si>
    <t>Befestigungsmittel – Holzschrauben</t>
  </si>
  <si>
    <t>fasteners (timber construction screws)</t>
  </si>
  <si>
    <t>matériel de fixation — vis à bois</t>
  </si>
  <si>
    <t>Materiale di fissaggio - Viti per legno</t>
  </si>
  <si>
    <t>upevňovací vruty do dřeva</t>
  </si>
  <si>
    <t>Elementy złączne – wkręty do drewna</t>
  </si>
  <si>
    <t>rögzítőelem – facsavar</t>
  </si>
  <si>
    <t>upevňovací materiál – skrutky do dreva</t>
  </si>
  <si>
    <t>Bevestigingsmiddelen - houtschroeven</t>
  </si>
  <si>
    <t>Pritrdilni elementi – lesni vijaki</t>
  </si>
  <si>
    <t>fästelement – ​​träskruvar</t>
  </si>
  <si>
    <t>Fastgørelseselementer – træskruer</t>
  </si>
  <si>
    <t>Festemiddel – treskruer</t>
  </si>
  <si>
    <t>Pričvršćivač – vijci za drvo</t>
  </si>
  <si>
    <t>Befestigungsmittel ins Tragwerk</t>
  </si>
  <si>
    <t>fastener driven into the supporting structure</t>
  </si>
  <si>
    <t>vis de fixation à la structure porteuse</t>
  </si>
  <si>
    <t>Materiale di fissaggio nella struttura portante</t>
  </si>
  <si>
    <t>Kotvicí prvky do nosné konstrukce</t>
  </si>
  <si>
    <t>Elementy złączne do konstrukcji nośnej</t>
  </si>
  <si>
    <t>rögzítőelemek a tartószerkezetbe</t>
  </si>
  <si>
    <t>upevňovací materiál do nosnej konštrukcie</t>
  </si>
  <si>
    <t>Bevestigingsmiddelen in de draagstructuur</t>
  </si>
  <si>
    <t>Pritrdilni elementi v nosilni strukturi</t>
  </si>
  <si>
    <t>fästelement i bärverk</t>
  </si>
  <si>
    <t>Fastgørelseselementer i struktur</t>
  </si>
  <si>
    <t>Festemiddel i bærekonstruksjon</t>
  </si>
  <si>
    <t>Pričvršćivači u strukturi</t>
  </si>
  <si>
    <t>Befestigungsmittel (Metallschraube); 4,8 × 19 mm</t>
  </si>
  <si>
    <t>Fastener for sidings – aluminium substructure 4,8 × 19 mm</t>
  </si>
  <si>
    <t>matériel de fixation (vis à métaux) ; 4,8 × 19 mm</t>
  </si>
  <si>
    <t>materiale di fissaggio doga – sottostruttura in alluminio 4,8 × 19 mm</t>
  </si>
  <si>
    <t>Kotvící prvky Siding- hliníková spodní konstrukce 4,8 x 19 mm</t>
  </si>
  <si>
    <t>Wkręt Siding-podkonstrukcja aluminiowa 4,8 x 19 mm</t>
  </si>
  <si>
    <t>Kötőanyag Siding - alumínium alátétszerkezet 4,8 x 19 mm</t>
  </si>
  <si>
    <t xml:space="preserve">Upevňovacia skrutka pre Siding do hliníkového nosného roštu 4,8 x 19 mm </t>
  </si>
  <si>
    <t>Bevestigingsmiddel Siding - aluminium UK 4,8 x 19 mm</t>
  </si>
  <si>
    <t>Pritrdilni elementi (kovinski vijak); 4,8 × 19 mm</t>
  </si>
  <si>
    <t>Fästmedel fasadpanel - aluminium UK 4,8 x 19 mm</t>
  </si>
  <si>
    <t>Fastgørelsesmidler siding - aluminiumsunderkonstruktion 4,8 x 19 mm</t>
  </si>
  <si>
    <t>Festemiddel kledning - aluminium UK 4,8 x 19 mm</t>
  </si>
  <si>
    <t>Pričvrsni materijal Siding - aluminij UK 4,8 x 19 mm</t>
  </si>
  <si>
    <t>Befestigungsmittel (Holzschraube); 4,9 × 35 mm</t>
  </si>
  <si>
    <t>Fastener for sidings – wood substructure 4,9 × 38 mm</t>
  </si>
  <si>
    <t>matériel de fixation (vis à bois) ; 4,9 × 35 mm</t>
  </si>
  <si>
    <t>materiale di fissaggio doga – sottostruttura in legno 4,9 × 38 mm</t>
  </si>
  <si>
    <t>Kotvící prvky Siding- dřevěná spodní konstrukce 4,9 x 35 mm</t>
  </si>
  <si>
    <t>Wkręt Siding-podkonstrukcja drewniana 4,9 x 35 mm</t>
  </si>
  <si>
    <t>Kötőanyag Siding - fa alátétszerkezet 4,9 x 35 mm</t>
  </si>
  <si>
    <t xml:space="preserve">Upevňovacia skrutka pre Siding do dreveného nosného roštu 4,9 x 35 mm </t>
  </si>
  <si>
    <t>Bevestigingsmiddel Siding - hout UK 4,9 x 35 mm</t>
  </si>
  <si>
    <t>Pritrdilni elementi (lesni vijak); 4,9 × 35 mm</t>
  </si>
  <si>
    <t>Fästmedel fasadpanel - trä UK 4,9 x 35 mm</t>
  </si>
  <si>
    <t>Fastgørelsesmidler siding - træunderkonstruktion 4,9 x 35 mm</t>
  </si>
  <si>
    <t>Festemiddel kledning - tre UK 4,9 x 38 mm</t>
  </si>
  <si>
    <t>Pričvrsni materijal Siding - drvo UK 4,9 x 35 mm</t>
  </si>
  <si>
    <t>Bei ausgebautem Dachgeschoß, soweit es sich nicht um unbelüftete Konstruktionen handelt.</t>
  </si>
  <si>
    <t>on a converted attic as long as it is not a non-ventilated construction</t>
  </si>
  <si>
    <t>Dans le cas de combles aménagés (lorsqu’il ne s’agit pas de constructions non ventilées).</t>
  </si>
  <si>
    <t>Nel caso di un sottotetto reso abitabile, a meno che non si tratti di una costruzione non ventilata.</t>
  </si>
  <si>
    <t>u obytného podstřešního prostoru, pokud se nejedná o neodvětranou střešní konstrukci</t>
  </si>
  <si>
    <t>W przypadku poddasza użytkowego, o ile nie jest to konstrukcja niewentylowana.</t>
  </si>
  <si>
    <t>Beépített tetőtér esetén, kivéve, ha az nem egy szellőztetés nélküli szerkezet.</t>
  </si>
  <si>
    <t>Pri povalovom priestore s vykurovaním, pokiaľ nejde o nevetrané konštrukcie.</t>
  </si>
  <si>
    <t>In het geval van een uitgebouwde zolder, tenzij het een ongeventileerde constructie is.</t>
  </si>
  <si>
    <t>V primeru razširjenega podstrešja, razen če je konstrukcija neprezračena.</t>
  </si>
  <si>
    <t>Vid ombyggd vind såvida inte konstruktionen är oventilerad.</t>
  </si>
  <si>
    <t>Ved udvidet loftrum, medmindre konstruktionen er uventileret.</t>
  </si>
  <si>
    <t>Ved ombygd loft, med mindre konstruksjonen er uventilert.</t>
  </si>
  <si>
    <t>Kod preuređenog potkrovlja, osim ako konstrukcija nije ventilirana.</t>
  </si>
  <si>
    <t>Bei Dachrauten 44 × 44 ist es erforderlich, eine Unterlagsplatte einzubauen, um den Sicherheitsdachhaken zu montieren (z. B. wenn ein Falz im Montagebereich über dem Sparren liegt). Zweischaliger Dachaufbau: 2 Befestigungsschrauben 8 × 220 mm. Einschaliger Dachaufbau: 2 Befestigungsschrauben 8 × 120 mm.</t>
  </si>
  <si>
    <t>With rhomboid roof tile 44 × 44, it is necessary to install a base plate in order to mount the roof anchor hook (e.g. if a seam is lying above a rafter in the installation area).
double-skin roof structure: fixing screws (2 screws 8 × 220 mm)
single-skin roof structure: fixing screws (2 screws 8 × 120 mm)</t>
  </si>
  <si>
    <t>Pour les losanges de toiture 44 × 44, une plaque de support doit être posée avant la mise en place du crochet de sécurité. C’est le cas par exemple lorsqu’un joint se trouve directement au-dessus d’un chevron, à l’endroit où l’élément doit être monté. toit double peau : 2 vis de fixation 8 × 220 mm. toiture non ventilée : 2 vis de fixation 8 × 120 mm.</t>
  </si>
  <si>
    <t>Per le scaglie da copertura 44 × 44, è necessario installare una sottopiastra per montare la staffa di sicurezza anticaduta (ad es. se c'è un'aggraffatura nella zona di montaggio sopra il travetto). Struttura del tetto a due strati: 2 viti di fissaggio 8 × 220 mm. Struttura del tetto monostrato: 2 viti di fissaggio 8 × 120 mm.</t>
  </si>
  <si>
    <t>U Střešní šablony 44x44 může být v některých případech nutné provádět montáž bezpečnostního háku na montážní podložku (např. drážka v místě krokve).  dvouplášťová střešní skladba:  4 ks připevňovací vruty 8x220 mm; jednoplášťová střešní skladba: 4 ks připevňovací vruty 8x120 mm</t>
  </si>
  <si>
    <t>W przypadku dachówki romb 44 × 44 konieczne jest zamontowanie płyty podkładowej w celu zamocowania dachowych haków zabezpieczających (np. jeśli w obszarze mocowania nad krokwią znajduje się złożenie). Dwuwarstwowa konstrukcja dachu: 2 śruby mocujące 8 × 220 mm. Jednowarstwowa konstrukcja dachu: 2 śruby mocujące 8 × 120 mm.</t>
  </si>
  <si>
    <t>A 44 × 44-es tetőfedő rombuszok esetében a biztonsági tetőhorog felszereléséhez egy alátétlemezt kell beszerelni (pl. ha a szarufa feletti szerelési területen korc van). Kéthéjú tető rétegrend: 2 db 8 × 220 mm-es rögzítőcsavar. Egyhéjú tető rétegrend: 2 db 8 × 120 mm-es rögzítőcsavar.</t>
  </si>
  <si>
    <t>Pri strešných šablónach 44 × 44 je potrebné zabudovať spevňovaciu podložku, aby bolo možné namontovať bezpečnostný strešný hák (napr. keď drážka v montážnej oblasti leží nad krokvami). Dvojplášťová skladba strechy: 2 upevňovacie skrutky 8 × 220 mm. Jednoplášťová skladba strechy: 2 upevňovacie skrutky 8 × 120 mm.</t>
  </si>
  <si>
    <t>Bij daklosanges van 44 × 44 moet een steunplaat worden aangebracht om de veiligheidsdakhaak te monteren (bijv. als er een sponning in het montagegebied boven de dakspant zit). Tweewandige dakmontage: 2 bevestigingsschroeven 8 × 220 mm. Enkelwandige dakmontage: 2 bevestigingsschroeven 8 × 120 mm.</t>
  </si>
  <si>
    <t>Pri strešnih rombih 44 × 44 je potrebno namestiti podložno ploščo za montažo varnostnega strešnega kavlja (npr. če je zgib v območju montaže nad špirovci). Strešna konstrukcija z dvojnim opažem: 2 pritrdilna vijaka 8 × 220 mm. Strešna konstrukcija z enojnim opažem: 2 pritrdilna vijaka 8 × 120 mm.</t>
  </si>
  <si>
    <t>För takpannor 44 × 44 är det nödvändigt att installera ett mellanlägg för montering av säkerhetstakkrokar (t.ex. om det finns en fals i monteringsområdet ovanför takbjälken). Takkonstruktion med dubbla skal: 2 monteringsskruvar 8 × 220 mm. Takkonstruktion med enkelskal: 2 monteringsskruvar 8 × 120 mm.</t>
  </si>
  <si>
    <t>Med tagromber 44 × 44 er det nødvendigt at montere en underlagsplade for at montere sikkerhedstagkrogen (f.eks. hvis en fals i monteringsområdet er over spær). To-skals tagkonstruktion: 2 fastgørelsesskruer 8 × 220 mm. En-skals tagkonstruktion: 2 fastgørelsesskruer 8 × 120 mm.</t>
  </si>
  <si>
    <t>Med takrombe 44 × 44 er det nødvendig å installere en underlagsplate for å kunne montere sikkerhetstakkrokene (f.eks. hvis en fals i monteringsområdet ligger over sperrebjelkene). Tolags takoppbygging: 2 festeskruer 8 × 220 mm. Ettlags takoppbygging: 2 festeskruer 8 × 120 mm.</t>
  </si>
  <si>
    <t>Kod krovnog romba 44 × 44 potrebno je ugraditi podlošku za montažu sigurnosne krovne kuke (npr. ako je falc u području montaže iznad roženica). Dvoslojna krovna konstrukcija: 2 pričvrsna vijka 8 × 220 mm. Jednoslojna krovna konstrukcija: 2 pričvrsna vijka 8 × 120 mm.</t>
  </si>
  <si>
    <t>Bei Dachrauten 44 × 44 ist es erforderlich, eine Unterlagsplatte einzubauen, um den Schneerechenhaken montieren (z. B. wenn ein Falz im Montagebereich über dem Sparren liegt). Zweischaliger Dachaufbau: 2 Befestigungsschrauben 8 × 220 mm. Einschaliger Dachaufbau: 2 Befestigungsschrauben 8 × 120 mm.</t>
  </si>
  <si>
    <t>With rhomboid roof tiles 44 × 44, it is necessary to install a base plate in order to mount the pipe-style snow guard bracket (e.g. if a seam is lying above a rafter in the installation area).
double-skin roof structure: fixing screws (2 screws 8 × 220 mm)
single-skin roof structure: fixing screws (2 screws 8 × 120 mm)</t>
  </si>
  <si>
    <t>Pour les losanges de toiture 44 × 44, une plaque de support doit être posée avant la mise en place du crochet pour tubes pare-neige. C’est le cas par exemple lorsqu’un joint se trouve directement au-dessus d’un chevron, à l’endroit où l’élément doit être monté. toit double peau : 2 vis de fixation 8 × 220 mm. toiture non ventilée : 2 vis de fixation 8 × 120 mm.</t>
  </si>
  <si>
    <t>Per le scaglie da copertura 44 × 44, è necessario installare una sottopiastra per montare la staffa per tubi fermaneve (ad es. se c'è un'aggraffatura nella zona di montaggio sopra il travetto). Struttura del tetto a due strati: 2 viti di fissaggio 8 × 220 mm. Struttura del tetto monostrato: 2 viti di fissaggio 8 × 120 mm.</t>
  </si>
  <si>
    <t>U Střešní šablony 44x44 může být v některých případech nutné provádět montáž držáku sněhové zábrany na montážní podložku (např. drážka v místě krokve).  dvouplášťová střešní skladba:  4 ks připevňovací vruty 8x220 mm; jednoplášťová střešní skladba: 4 ks připevňovací vruty 8x120 mm</t>
  </si>
  <si>
    <t>W przypadku dachówki romb 44 × 44 konieczne jest zamontowanie płyty podkładowej w celu zamocowania elementów montażowych zabezpieczeń przeciwśniegowych (np. jeśli w obszarze mocowania nad krokwią znajduje się złożenie). Dwuwarstwowa konstrukcja dachu: 2 śruby mocujące 8 × 220 mm. Jednowarstwowa konstrukcja dachu: 2 śruby mocujące 8 × 120 mm.</t>
  </si>
  <si>
    <t>A 44 × 44-es tetőfedő rombuszok esetében a hófogórúd-tartó elem felszereléséhez egy alátétlemezt kell beszerelni (pl. ha a szarufa feletti szerelési területen korc van). Kéthéjú tető rétegrend: 2 db 8 × 220 mm-es rögzítőcsavar. Egyhéjú tető rétegrend: 2 db 8 × 120 mm-es rögzítőcsavar.</t>
  </si>
  <si>
    <t>Pri strešných šablónach 44 × 44 je potrebné zabudovať spevňovaciu podložku, aby bolo možné namontovať držiak rúrkového zachytávača snehu (napr. keď drážka v montážnej oblasti leží nad krokvami). Dvojplášťová skladba strechy: 2 upevňovacie skrutky 8 × 220 mm. Jednoplášťová skladba strechy: 2 upevňovacie skrutky 8 × 120 mm.</t>
  </si>
  <si>
    <t>Bij daklosanges van 44 × 44 moet een steunplaat worden aangebracht om de sneeuwharkhaak te monteren (bijv. als er een sponning in het montagegebied boven de dakspant zit). Tweewandige dakmontage: 2 bevestigingsschroeven 8 × 220 mm. Enkelwandige dakmontage: 2 bevestigingsschroeven 8 × 120 mm.</t>
  </si>
  <si>
    <t>Pri strešnih rombih 44 × 44 je potrebno namestiti podložko za montažo snegolova (npr. če je zgib v območju montaže nad špirovci). Strešna konstrukcija z dvojnim opažem: 2 pritrdilna vijaka 8 × 220 mm. Strešna konstrukcija z enojnim opažem: 2 pritrdilna vijaka 8 × 120 mm.</t>
  </si>
  <si>
    <t>För takpannor 44 × 44 är det nödvändigt att installera ett mellanlägg för att montera snökratskrokar (t.ex. om det finns en fals i monteringsområdet ovanför takbjälken). Takkonstruktion med dubbla skal: 2 monteringsskruvar 8 × 220 mm. Takkonstruktion med enkelskal: 2 monteringsskruvar 8 × 120 mm.</t>
  </si>
  <si>
    <t>Med tagromber 44 × 44 er det nødvendigt at montere en underlagsplade for at montere snefanget (f.eks. hvis en fals i monteringsområdet er over spær). To-skals tagkonstruktion: 2 fastgørelsesskruer 8 × 220 mm. En-skals tagkonstruktion: 2 fastgørelsesskruer 8 × 120 mm.</t>
  </si>
  <si>
    <t>Med takrombe 44 × 44 er det nødvendig å installere en underlagsplate for å kunne montere krokene for snøfanger f.eks. når en fals i monteringsområdet ligger over sperrebjelkene). Tolags takoppbygging: 2 festeskruer 8 × 220 mm. Ettlags takoppbygging: 2 festeskruer 8 × 120 mm.</t>
  </si>
  <si>
    <t>Kod krovnog romba 44 × 44 potrebno je ugraditi podlošku za montažu kuke za rešetkasti snjegobran (npr. ako je falc u području montaže iznad roženica). Dvoslojna krovna konstrukcija: 2 pričvrsna vijka 8 × 220 mm. Jednoslojna krovna konstrukcija: 2 pričvrsna vijka 8 × 120 mm.</t>
  </si>
  <si>
    <t>Bei Dachrauten 29 × 29 ist es erforderlich, eine Unterlagsplatte einzubauen, um den Sicherheitsdachhaken zu montieren (z. B. wenn ein Falz im Montagebereich über dem Sparren liegt). Zweischaliger Dachaufbau: 2 Befestigungsschrauben 8 × 220 mm. Einschaliger Dachaufbau: 2 Befestigungsschrauben 8 × 120 mm.</t>
  </si>
  <si>
    <t>With rhomboid roof tiles 29 × 29, it is necessary to install a base plate in order to mount the roof anchor hook (e.g. if a seam is lying above a rafter in the installation area).
double-skin roof structure: fixing screws (2 screws 8 × 220 mm)
single-skin roof structure: fixing screws (2 screws 8 × 120 mm)</t>
  </si>
  <si>
    <t>Pour les losanges de toiture 29 × 29, une plaque de support doit être posée avant la mise en place du crochet de sécurité. C’est le cas par exemple lorsqu’un joint se trouve directement au-dessus d’un chevron, à l’endroit où l’élément doit être monté. toit double peau : 2 vis de fixation 8 × 220 mm. toiture non ventilée : 2 vis de fixation 8 × 120 mm.</t>
  </si>
  <si>
    <t>Per le scaglie da copertura 29 × 29, è necessario installare una sottopiastra per montare la staffa di sicurezza anticaduta (ad es. se c'è un'aggraffatura nella zona di montaggio sopra il travetto). Struttura del tetto a due strati: 2 viti di fissaggio 8 × 220 mm. Struttura del tetto monostrato: 2 viti di fissaggio 8 × 120 mm.</t>
  </si>
  <si>
    <t>U Falcované šablony 29x29 může být v některých případech nutné provádět montáž bezpečnostního háku na montážní podložku (např. drážka v místě krokve).  dvouplášťová střešní skladba:  4 ks připevňovací vruty 8x220 mm; jednoplášťová střešní skladba: 4 ks připevňovací vruty 8x120 mm</t>
  </si>
  <si>
    <t>W przypadku dachówki romb 29 × 29 konieczne jest zamontowanie płyty podkładowej w celu zamocowania dachowych haków zabezpieczających (np. jeśli w obszarze mocowania nad krokwią znajduje się złożenie). Dwuwarstwowa konstrukcja dachu: 2 śruby mocujące 8 × 220 mm. Jednowarstwowa konstrukcja dachu: 2 śruby mocujące 8 × 120 mm.</t>
  </si>
  <si>
    <t>A 29 × 29-es tetőfedő rombuszok esetében a biztonsági tetőhorog felszereléséhez egy alátétlemezt kell beszerelni (pl. ha a szarufa feletti szerelési területen korc van). Kéthéjú tető rétegrend: 2 db 8 × 220 mm-es rögzítőcsavar. Egyhéjú tető rétegrend: 2 db 8 × 120 mm-es rögzítőcsavar.</t>
  </si>
  <si>
    <t>Pri strešných šablónach 29 × 29 je potrebné zabudovať spevňovaciu podložku, aby bolo možné namontovať bezpečnostný strešný hák (napr. keď drážka v montážnej oblasti leží nad krokvami). Dvojplášťová skladba strechy: 2 upevňovacie skrutky 8 × 220 mm. Jednoplášťová skladba strechy: 2 upevňovacie skrutky 8 × 120 mm.</t>
  </si>
  <si>
    <t>Bij daklosanges van 29 × 29 moet een steunplaat worden aangebracht om de veiligheidsdakhaak te monteren (bijv. als er een sponning in het montagegebied boven de dakspant zit). Tweewandige dakmontage: 2 bevestigingsschroeven 8 × 220 mm. Enkelwandige dakmontage: 2 bevestigingsschroeven 8 × 120 mm.</t>
  </si>
  <si>
    <t>Pri strešnih rombih 29 × 29 je potrebno namestiti podložno ploščo za montažo varnostnega strešnega kavlja (npr. če je zgib v območju montaže nad špirovci). Strešna konstrukcija z dvojnim opažem: 2 pritrdilna vijaka 8 × 220 mm. Strešna konstrukcija z enojnim opažem: 2 pritrdilna vijaka 8 × 120 mm.</t>
  </si>
  <si>
    <t>För takpannor 29 × 29 är det nödvändigt att installera ett mellanlägg för montering av säkerhetstakkrokar (t.ex. om det finns en fals i monteringsområdet ovanför takbjälken). Takkonstruktion med dubbla skal: 2 monteringsskruvar 8 × 220 mm. Takkonstruktion med enkelskal: 2 monteringsskruvar 8 × 120 mm.</t>
  </si>
  <si>
    <t>Med tagromber 29 × 29 er det nødvendigt at montere en underlagsplade for at montere sikkerhedstagkrogen (f.eks. hvis en fals i monteringsområdet er over spær). To-skals tagkonstruktion: 2 fastgørelsesskruer 8 × 220 mm. En-skals tagkonstruktion: 2 fastgørelsesskruer 8 × 120 mm.</t>
  </si>
  <si>
    <t>Med takrombe 29 × 29 er det nødvendig å installere en underlagsplate for å kunne montere sikkerhetstakkrokene (f.eks. hvis en fals i monteringsområdet ligger over sperrebjelkene). Tolags takoppbygging: 2 festeskruer 8 × 220 mm. Ettlags takoppbygging: 2 festeskruer 8 × 120 mm.</t>
  </si>
  <si>
    <t>Kod krovnog romba 29 × 29 potrebno je ugraditi podlošku za montažu sigurnosne krovne kuke (npr. ako je falc u području montaže iznad roženica). Dvoslojna krovna konstrukcija: 2 pričvrsna vijka 8 × 220 mm. Jednoslojna krovna konstrukcija: 2 pričvrsna vijka 8 × 120 mm.</t>
  </si>
  <si>
    <t>Bei Dachrauten 29 × 29 ist es erforderlich, eine Unterlagsplatte einzubauen, um den Schneerechenhaken zu montieren. Zweischaliger Dachaufbau: 2 Befestigungsschrauben 8 × 220 mm. Einschaliger Dachaufbau: 2 Befestigungsschrauben 8 × 120 mm.</t>
  </si>
  <si>
    <t>With rhomboid roof tiles 29 × 29, it is necessary to install a base plate in order to mount the pipe-style snow guard bracket.
double-skin roof structure: fixing screws (2 screws 8 × 220 mm)
single-skin roof structure: fixing screws (2 screws 8 × 120 mm)</t>
  </si>
  <si>
    <t>Pour les losanges de toiture 29 × 29, une plaque de support doit être posée avant la mise en place du crochet pour tubes pare-neige. toit double peau : 2 vis de fixation 8 × 220 mm. toiture non ventilée : 2 vis de fixation 8 × 120 mm.</t>
  </si>
  <si>
    <t>Per le scaglie da copertura 29 × 29, è necessario installare una sottopiastra per montare la staffa per tubi fermaneve. Struttura del tetto a due strati: 2 viti di fissaggio 8 × 220 mm. Struttura del tetto monostrato: 2 viti di fissaggio 8 × 120 mm.</t>
  </si>
  <si>
    <t>U Falcované šablony 29x29 může být v některých případech nutné provádět montáž držáku sněhové zábrany na montážní podložku (např. drážka v místě krokve).  dvouplášťová střešní skladba:  4 ks připevňovací vruty 8x220 mm; jednoplášťová střešní skladba: 4 ks připevňovací vruty 8x120 mm</t>
  </si>
  <si>
    <t>W przypadku dachówki romb 29 × 29 konieczne jest zamontowanie płyty podkładowej w celu zamocowania elementów montażowych zabezpieczeń przeciwśniegowych. Dwuwarstwowa konstrukcja dachu: 2 śruby mocujące 8 × 220 mm. Jednowarstwowa konstrukcja dachu: 2 śruby mocujące 8 × 120 mm.</t>
  </si>
  <si>
    <t>A 29 × 29-es tetőfedő rombuszok esetében a hófogórúd-tartó elem felszereléséhez egy alátétlemezt kell beszerelni. Kéthéjú tető rétegrend: 2 db 8 × 220 mm-es rögzítőcsavar. Egyhéjú tető rétegrend: 2 db 8 × 120 mm-es rögzítőcsavar.</t>
  </si>
  <si>
    <t>Pri strešných šablónach 29 × 29 je potrebné zabudovať spevňovaciu podložku, aby bolo možné namontovať držiak rúrkového zachytávača snehu. Dvojplášťová skladba strechy: 2 upevňovacie skrutky 8 × 220 mm. Jednoplášťová skladba strechy: 2 upevňovacie skrutky 8 × 120 mm.</t>
  </si>
  <si>
    <t>Bij daklosanges van 29 × 29 moet een steunplaat worden aangebracht om de sneeuwharkhaak te monteren. Tweewandige dakmontage: 2 bevestigingsschroeven 8 × 220 mm. Enkelwandige dakmontage: 2 bevestigingsschroeven 8 × 120 mm.</t>
  </si>
  <si>
    <t>Pri strešnih rombih 29 × 29 je potrebno namestiti podložno ploščo za montažo snegolovnega nosilca. Strešna konstrukcija z dvojnim opažem: 2 pritrdilna vijaka 8 × 220 mm. Strešna konstrukcija z enojnim opažem: 2 pritrdilna vijaka 8 × 120 mm.</t>
  </si>
  <si>
    <t>Med takdiamanter 29 × 29 är det nödvändigt att installera ett mellanlägg för att montera snörakkroken. Takkonstruktion med dubbla skal: 2 monteringsskruvar 8 × 220 mm. Takkonstruktion med enkelskal: 2 monteringsskruvar 8 × 120 mm.</t>
  </si>
  <si>
    <t>Med tagromber 29 × 29 er det nødvendigt at montere en underlagsplade for at montere snekrogen. To-skals tagkonstruktion: 2 fastgørelsesskruer 8 × 220 mm. En-skals tagkonstruktion: 2 fastgørelsesskruer 8 × 120 mm.</t>
  </si>
  <si>
    <t>Med takrombe 29 × 29 er det nødvendig å installere en underlagsplate for å kunne montere krok for snøfanger. Tolags takoppbygging: 2 festeskruer 8 × 220 mm. Ettlags takoppbygging: 2 festeskruer 8 × 120 mm.</t>
  </si>
  <si>
    <t>Kod krovnog romba 29 × 29 potrebno je ugraditi podlošku za montažu kuke za rešetkasti snjegobran. Dvoslojna krovna konstrukcija: 2 pričvrsna vijka 8 × 220 mm. Jednoslojna krovna konstrukcija: 2 pričvrsna vijka 8 × 120 mm.</t>
  </si>
  <si>
    <t>Bei Dachrauten 29 × 29 ist es erforderlich, eine Unterlagsplatte einzubauen, um den Sicherheitsdachhaken zu montieren (z. B. wenn ein Falz im Montagebereich über dem Sparren liegt).</t>
  </si>
  <si>
    <t>With rhomboid roof tiles 29 × 29, it is necessary to install a base plate in order to mount the roof anchor hook (e.g. if a seam is lying above a rafter in the installation area).</t>
  </si>
  <si>
    <t>Pour les losanges de toiture 29 × 29, une plaque de support doit être posée avant la mise en place du crochet de sécurité. C’est le cas par exemple lorsqu’un joint se trouve directement au-dessus d’un chevron, à l’endroit où l’élément doit être monté.</t>
  </si>
  <si>
    <t>Per le scaglie da copertura 29 × 29, è necessario installare una sottopiastra per montare la staffa di sicurezza anticaduta (ad es. se c'è un'aggraffatura nella zona di montaggio sopra il travetto).</t>
  </si>
  <si>
    <t>U Falcované šablony 29x29 může být v některých případech nutné provádět montáž bezpečnostního háku na montážní podložku (např. drážka v místě krokve).</t>
  </si>
  <si>
    <t>W przypadku dachówki romb 29 × 29 konieczne jest zamontowanie płyty podkładowej w celu zamocowania dachowych haków zabezpieczających (np. jeśli w obszarze mocowania nad krokwią znajduje się złożenie).</t>
  </si>
  <si>
    <t>A 29 × 29-es tetőfedő rombuszok esetében a biztonsági tetőhorog felszereléséhez egy alátétlemezt kell beszerelni (pl. ha a szarufa feletti szerelési területen korc van).</t>
  </si>
  <si>
    <t>Pri strešných šablónach 29 × 29 je potrebné zabudovať spevňovaciu podložku, aby bolo možné namontovať bezpečnostný strešný hák (napr. keď drážka v montážnej oblasti leží nad krokvami).</t>
  </si>
  <si>
    <t>Bij daklosanges van 29 × 29 moet een steunplaat worden aangebracht om de veiligheidsdakhaak te monteren (bijv. als er een sponning in het montagegebied boven de dakspant zit).</t>
  </si>
  <si>
    <t>Pri strešnih rombih 29 × 29 je potrebno namestiti podložno ploščo za montažo varnostnega strešnega kavlja (npr. če je zgib v območju montaže nad špirovci).</t>
  </si>
  <si>
    <t>För takpannor 29 × 29 är det nödvändigt att installera ett mellanlägg för montering av säkerhetstakkrokar (t.ex. om det finns en fals i monteringsområdet ovanför takbjälken).</t>
  </si>
  <si>
    <t>Med tagromber 29 × 29 er det nødvendigt at montere en underlagsplade for at montere sikkerhedstagkrogen (f.eks. hvis en fals i monteringsområdet er over spær).</t>
  </si>
  <si>
    <t>Med takrombe 29 × 29 er det nødvendig å installere en underlagsplate for å kunne montere sikkerhetstakkrokene (f.eks. hvis en fals i monteringsområdet ligger over sperrebjelkene).</t>
  </si>
  <si>
    <t>Kod krovnog romba 29 × 29 potrebno je ugraditi podlošku za montažu sigurnosne krovne kuke (npr. ako je falc u području montaže iznad roženica).</t>
  </si>
  <si>
    <t>Bei Dachschindeln ist es erforderlich, eine Unterlagsplatte einzubauen, um den Sicherheitsdachhaken zu montieren (z. B. wenn ein Falz im Montagebereich über dem Sparren liegt). Zweischaliger Dachaufbau: 2 Befestigungsschrauben 8 × 220 mm. Einschaliger Dachaufbau: 2 Befestigungsschrauben 8 × 120 mm.</t>
  </si>
  <si>
    <t>With shingles, it is necessary to install a base plate in order to mount the roof anchor hook (e.g. if a seam is lying above a rafter in the installation area).
double-skin roof structure: fixing screws (2 screws 8 × 220 mm)
single-skin roof structure: fixing screws (2 screws 8 × 120 mm)</t>
  </si>
  <si>
    <t>Pour les bardeaux, une plaque de support doit être posée avant la mise en place du crochet de sécurité. C’est le cas par exemple lorsqu’un joint se trouve directement au-dessus d’un chevron, à l’endroit où l’élément doit être monté. toit double peau : 2 vis de fixation 8 × 220 mm. toiture non ventilée : 2 vis de fixation 8 × 120 mm.</t>
  </si>
  <si>
    <t>Per le scandole, è necessario installare una sottopiastra per montare la staffa di sicurezza anticaduta (ad es. se c'è un'aggraffatura nella zona di montaggio sopra il travetto). Struttura del tetto a due strati: 2 viti di fissaggio 8 × 220 mm. Struttura del tetto monostrato: 2 viti di fissaggio 8 × 120 mm.</t>
  </si>
  <si>
    <t>U Falcovaného šindele může být v některých případech nutné provádět montáž bezpečnostního háku na montážní podložku (např. drážka v místě krokve).  dvouplášťová střešní skladba:  4 ks připevňovací vruty 8x220 mm; jednoplášťová střešní skladba: 4 ks připevňovací vruty 8x120 mm</t>
  </si>
  <si>
    <t>W przypadku dachówki łupkowej konieczne jest zamontowanie płyty podkładowej w celu zamocowania dachowych haków zabezpieczających (np. jeśli w obszarze mocowania nad krokwią znajduje się złożenie). Dwuwarstwowa konstrukcja dachu: 2 śruby mocujące 8 × 220 mm. Jednowarstwowa konstrukcja dachu: 2 śruby mocujące 8 × 120 mm.</t>
  </si>
  <si>
    <t>A tetőfedő zsindelyek esetében a biztonsági tetőhorog felszereléséhez egy alátétlemezt kell beszerelni (pl. ha a szarufa feletti szerelési területen korc van). Kéthéjú tető rétegrend: 2 db 8 × 220 mm-es rögzítőcsavar. Egyhéjú tető rétegrend: 2 db 8 × 120 mm-es rögzítőcsavar.</t>
  </si>
  <si>
    <t>Pri strešných šindľoch je potrebné zabudovať spevňovaciu podložku, aby bolo možné namontovať bezpečnostný strešný hák (napr. keď drážka v montážnej oblasti leží nad krokvami). Dvojplášťová skladba strechy: 2 upevňovacie skrutky 8 × 220 mm. Jednoplášťová skladba strechy: 2 upevňovacie skrutky 8 × 120 mm.</t>
  </si>
  <si>
    <t>Bij dakleien moet een steunplaat worden aangebracht om de veiligheidsdakhaak te monteren (bijv. als er een sponning in het montagegebied boven de dakspant zit). Tweewandige dakmontage: 2 bevestigingsschroeven 8 × 220 mm. Enkelwandige dakmontage: 2 bevestigingsschroeven 8 × 120 mm.</t>
  </si>
  <si>
    <t>Pri strešnih skodlah je potrebno namestiti podložno ploščo za montažo varnostnega strešnega kavlja (npr. če je zgib v območju montaže nad špirovci). Strešna konstrukcija z dvojnim opažem: 2 pritrdilna vijaka 8 × 220 mm. Strešna konstrukcija z enojnim opažem: 2 pritrdilna vijaka 8 × 120 mm.</t>
  </si>
  <si>
    <t>Vid takshingel är det nödvändigt att installera ett mellanlägg för att montera taksäkerhetskroken (t.ex. om det finns en fals i monteringsytan ovanför takbjälken). Takkonstruktion med dubbla skal: 2 monteringsskruvar 8 × 220 mm. Takkonstruktion med enkelskal: 2 monteringsskruvar 8 × 120 mm.</t>
  </si>
  <si>
    <t>Med tagspån er det nødvendigt at montere en underlagsplade for at montere sikkerhedstagkrogen (f.eks. hvis en fals i monteringsområdet er over spær). To-skals tagkonstruktion: 2 fastgørelsesskruer 8 × 220 mm. En-skals tagkonstruktion: 2 fastgørelsesskruer 8 × 120 mm.</t>
  </si>
  <si>
    <t>Med takshingel er det nødvendig å installere en underlagsplate for å kunne montere sikkerhetstakkrokene (f.eks. hvis en fals i monteringsområdet ligger over sperrebjelkene). Tolags takoppbygging: 2 festeskruer 8 × 220 mm. Ettlags takoppbygging: 2 festeskruer 8 × 120 mm.</t>
  </si>
  <si>
    <t>Kod krovne šindre potrebno je ugraditi podlošku za montažu sigurnosne krovne kuke (npr. ako je falc u području montaže iznad roženica). Dvoslojna krovna konstrukcija: 2 pričvrsna vijka 8 × 220 mm. Jednoslojna krovna konstrukcija: 2 pričvrsna vijka 8 × 120 mm.</t>
  </si>
  <si>
    <t>Bei Dachschindeln ist es erforderlich, eine Unterlagsplatte einzubauen, um die Laufstegstütze zu montieren (z. B. wenn ein Falz im Montagebereich über dem Sparren liegt).</t>
  </si>
  <si>
    <t>With shingles, it is necessary to install a base plate in order to mount the walkway support (e.g. if a seam is lying above a rafter in the installation area).</t>
  </si>
  <si>
    <t>Pour les bardeaux, une plaque de support doit être posée avant la mise en place du support de chemin de circulation. C’est le cas par exemple lorsqu’un joint se trouve directement au-dessus d’un chevron, à l’endroit où l’élément doit être monté.</t>
  </si>
  <si>
    <t>Per le scandole, è necessario installare una sottopiastra per montare la staffa per griglia pedonabile (ad es. se c'è un'aggraffatura nella zona di montaggio sopra il travetto).</t>
  </si>
  <si>
    <t xml:space="preserve">U Falcovaného šindele může být v některých případech nutné provádět montáž držáku stoupací plošiny na montážní podložku (např. drážka v místě krokve). </t>
  </si>
  <si>
    <t>W przypadku dachówki łupkowej konieczne jest zamontowanie płyty podkładowej w celu zamocowania wsporników ławy kominiarskiej (np. jeśli w obszarze mocowania nad krokwią znajduje się złożenie).</t>
  </si>
  <si>
    <t>A tetőfedő zsindelyek esetében a járórácstartó elem felszereléséhez egy alátétlemezt kell beszerelni (pl. ha a szarufa feletti szerelési területen korc van).</t>
  </si>
  <si>
    <t>Pri strešných šindľoch je potrebné zabudovať spevňovaciu podložku, aby bolo možné namontovať držiak strešnej lávky (napr. keď drážka v montážnej oblasti leží nad krokvami).</t>
  </si>
  <si>
    <t>Bij dakleien moet een steunplaat worden aangebracht om de loopplanksteun te monteren (bijv. als er een sponning in het montagegebied boven de dakspant zit).</t>
  </si>
  <si>
    <t>Pri strešnih skodlah je potrebno namestiti podložno ploščo za montažo opornika za oder (npr. če je zgib v območju montaže nad špirovci).</t>
  </si>
  <si>
    <t>För takshingel är det nödvändigt med ett mellanlägg för att montera gångbrostödet (t.ex. om det finns en fals i monteringsområdet ovanför takbjälken).</t>
  </si>
  <si>
    <t>Med tagspån er det nødvendigt at montere en underlagsplade for at montere løbegangsstøtten (f.eks. hvis en fals i monteringsområdet er over spær).</t>
  </si>
  <si>
    <t>Med takshingel er det nødvendig å installere en underlagsplate for å kunne montere plattformstøttene (f.eks. hvis en fals i monteringsområdet ligger over sperrebjelkene).</t>
  </si>
  <si>
    <t>Kod krovne šindre potrebno je ugraditi podlošku za montažu nosača stepenice (npr. ako je falc u području montaže iznad roženica).</t>
  </si>
  <si>
    <t>Bei Dachschindeln ist es erforderlich, eine Unterlagsplatte einzubauen, um den Schneerechenhaken montieren (z. B. wenn ein Falz im Montagebereich über dem Sparren liegt). Zweischaliger Dachaufbau: 2 Befestigungsschrauben 8 × 220 mm. Einschaliger Dachaufbau: 2 Befestigungsschrauben 8 × 120 mm.</t>
  </si>
  <si>
    <t>With shingles, it is necessary to install a base plate in order to mount the pipe-style snow guard bracket (e.g. if a seam is lying above a rafter in the installation area).
double-skin roof structure: fixing screws (2 screws 8 × 220 mm)
single-skin roof structure: fixing screws (2 screws 8 × 120 mm)</t>
  </si>
  <si>
    <t>Pour les bardeaux, une plaque de support doit être posée avant la mise en place du crochet pour tubes pare-neige. C’est le cas par exemple lorsqu’un joint se trouve directement au-dessus d’un chevron, à l’endroit où l’élément doit être monté. toit double peau : 2 vis de fixation 8 × 220 mm. toiture non ventilée : 2 vis de fixation 8 × 120 mm.</t>
  </si>
  <si>
    <t>Per le scandole, è necessario installare una sottopiastra per montare la staffa per tubi fermaneve (ad es. se c'è un'aggraffatura nella zona di montaggio sopra il travetto). Struttura del tetto a due strati: 2 viti di fissaggio 8 × 220 mm. Struttura del tetto monostrato: 2 viti di fissaggio 8 × 120 mm.</t>
  </si>
  <si>
    <t>U Falcovaného šindele může být v některých případech nutné provádět montáž držáku sněhové zábrany na montážní podložku (např. drážka v místě krokve).  dvouplášťová střešní skladba:  4 ks připevňovací vruty 8x220 mm; jednoplášťová střešní skladba: 4 ks připevňovací vruty 8x120 mm</t>
  </si>
  <si>
    <t>W przypadku dachówki łupkowej konieczne jest zamontowanie płyty podkładowej w celu zamocowania elementów montażowych zabezpieczeń przeciwśniegowych (np. jeśli w obszarze mocowania nad krokwią znajduje się złożenie). Dwuwarstwowa konstrukcja dachu: 2 śruby mocujące 8 × 220 mm. Jednowarstwowa konstrukcja dachu: 2 śruby mocujące 8 × 120 mm.</t>
  </si>
  <si>
    <t>A tetőfedő zsindelyek esetében a hófogórúd felszereléséhez egy alátétlemezt kell beszerelni (pl. ha a szarufa feletti szerelési területen korc van). Kéthéjú tető rétegrend: 2 db 8 × 220 mm-es rögzítőcsavar. Egyhéjú tető rétegrend: 2 db 8 × 120 mm-es rögzítőcsavar.</t>
  </si>
  <si>
    <t>Pri strešných šindľoch je potrebné zabudovať spevňovaciu podložku, aby bolo možné namontovať držiak rúrkového zachytávača snehu (napr. keď drážka v montážnej oblasti leží nad krokvami). Dvojplášťová skladba strechy: 2 upevňovacie skrutky 8 × 220 mm. Jednoplášťová skladba strechy: 2 upevňovacie skrutky 8 × 120 mm.</t>
  </si>
  <si>
    <t>Bij dakleien moet een steunplaat worden aangebracht om de sneeuwharkhaak te monteren (bijv. als er een sponning in het montagegebied boven de dakspant zit). Tweewandige dakmontage: 2 bevestigingsschroeven 8 × 220 mm. Enkelwandige dakmontage: 2 bevestigingsschroeven 8 × 120 mm.</t>
  </si>
  <si>
    <t>Pri strešnih skodlah je potrebno namestiti podložno ploščo za montažo snegolova (npr. če je zgib v območju montaže nad špirovci). Strešna konstrukcija z dvojnim opažem: 2 pritrdilna vijaka 8 × 220 mm. Strešna konstrukcija z enojnim opažem: 2 pritrdilna vijaka 8 × 120 mm.</t>
  </si>
  <si>
    <t>För takshingel är det nödvändigt att installera ett mellanlägg för att montera snökratskroken (t.ex. om det finns en fals i monteringsområdet ovanför takbjälken). Takkonstruktion med dubbla skal: 2 monteringsskruvar 8 × 220 mm. Takkonstruktion med enkelskal: 2 monteringsskruvar 8 × 120 mm.</t>
  </si>
  <si>
    <t>Med tagspån er det nødvendigt at montere en underlagsplade for at montere snekrogen (f.eks. hvis en fals i monteringsområdet er over spær). To-skals tagkonstruktion: 2 fastgørelsesskruer 8 × 220 mm. En-skals tagkonstruktion: 2 fastgørelsesskruer 8 × 120 mm.</t>
  </si>
  <si>
    <t>Med takshingel er det nødvendig å installere en underlagsplate for å kunne montere krokene til snøfanger f.eks. når en fals i monteringsområdet ligger over sperrebjelkene). Tolags takoppbygging: 2 festeskruer 8 × 220 mm. Ettlags takoppbygging: 2 festeskruer 8 × 120 mm.</t>
  </si>
  <si>
    <t>Kod krovne šindre potrebno je ugraditi podlošku za montažu kuke za rešetkasti snjegobran (npr. ako je falc u području montaže iznad roženica). Dvoslojna krovna konstrukcija: 2 pričvrsna vijka 8 × 220 mm. Jednoslojna krovna konstrukcija: 2 pričvrsna vijka 8 × 120 mm.</t>
  </si>
  <si>
    <t>Bei der Planung von Unterdächern sind insbesondere die Beanspruchungen bei Wassereintritt durch die Dacheindeckung bei folgenden Randbedingungen zu berücksichtigen:</t>
  </si>
  <si>
    <t>When planning the substructure, strain or stress caused by water penetrating through the roof covering should particularly be taken into account in the following conditions.</t>
  </si>
  <si>
    <t>Au moment de la conception de la sous-couverture, tenez compte en particulier des contraintes qui interviennent lors d’infiltrations d’eau dans la couverture, dans les conditions et contextes spécifiquement décrits ci-dessous :</t>
  </si>
  <si>
    <t>Quando si progettano i sottotetti, si deve prestare particolare attenzione alle sollecitazioni causate dalla penetrazione dell'acqua attraverso la copertura del tetto nelle seguenti condizioni limite:</t>
  </si>
  <si>
    <t>Při navrhování pojistných hydroizolací je zvlášť nutno zohlednit namáhání při průniku vody střešní krytinou při náslledujících okrajových podmínkách</t>
  </si>
  <si>
    <t>Przy projektowaniu pokryć wstępnych należy zwrócić szczególną uwagę na obciążenia spowodowane przenikaniem wody przez pokrycie dachowe w następujących warunkach brzegowych:</t>
  </si>
  <si>
    <t>Alsó tetősíkok tervezésekor különös figyelmet kell fordítani a tetőfedésen keresztül történő vízbehatolás okozta igénybevételekre, amelyek az alábbi körülmények fennállása esetén jelentkezhetnek:</t>
  </si>
  <si>
    <t>Pri plánovaní skladby podstrešia treba zvlášť zohľadniť namáhanie pri zatekaní cez strešnú krytinu pri nasledujúcich okrajových podmienkach.</t>
  </si>
  <si>
    <t>Bij de planning van onderdaken moet in het bijzonder rekening worden gehouden met de spanningen veroorzaakt door het binnendringen van water door de dakbedekking onder de volgende randvoorwaarden:</t>
  </si>
  <si>
    <t>Pri načrtovanju podstreh je treba posebno pozornost nameniti obremenitvi zaradi vdora vode skozi strešno kritino z naslednjimi robnimi pogoji:</t>
  </si>
  <si>
    <t>Vid planering av undertak måste särskild uppmärksamhet ägnas åt de påfrestningar som orsakas av vatteninträngning genom takbeläggningen med följande kantförutsättningar:</t>
  </si>
  <si>
    <t>Ved planlægning af undertage skal der lægges særlig vægt på spændinger forårsaget af vandindtrængning gennem tagdækningen med følgende randbetingelser:</t>
  </si>
  <si>
    <t>Ved planlegging av undertak må man være spesielt oppmerksom på de påkjenninger som forårsakes av vanninntrengning gjennom takbelegget med følgende grenseforhold:</t>
  </si>
  <si>
    <t>Prilikom planiranja sekundarnog krova posebnu pozornost treba obratiti na opterećenja uzrokovana prodiranjem vode kroz krovni pokrov uz sljedeće uvjete:</t>
  </si>
  <si>
    <t>Bei einem kleineren Maß (mind. 30 mm) muss die Summe von 470 mm (80 mm + 390 mm) erhalten bleiben.</t>
  </si>
  <si>
    <t>For smaller dimensions (min. 30 mm), the total of 470 mm (80 mm + 390 mm) must remain unchanged.</t>
  </si>
  <si>
    <t>Si le débord est inférieur à 80 mm (nota : celui-ci doit cependant être d’au moins 30 mm), veillez à conserver une longueur de 470 mm (longueur correspondant à 80 mm + 390 mm).</t>
  </si>
  <si>
    <t>Se la misura è più piccola (almeno 30 mm) è necessario mantenere la somma di 470 mm (80 mm + 390 mm).</t>
  </si>
  <si>
    <t>U menších presahu se musí dodržet soucet 470 mm (např. 80 mm + 390 mm).</t>
  </si>
  <si>
    <t>W przypadku małoformatowych elementów dachowych (min. 30 mm) suma wymiarów nie może przekraczać 470 mm (80 mm + 390 mm).</t>
  </si>
  <si>
    <t>Kisebb méret esetén (min. 30 mm), a 470 mm-es (80 mm + 390 mm) összméretet kell betartani.</t>
  </si>
  <si>
    <t>Pri menšom rozmere (min. 30 mm) musí zostať zachovaný súčet 470 mm (80 mm + 390 mm).</t>
  </si>
  <si>
    <t>Bij een kleinere afmeting (min. 30 mm) moet de som van 470 mm (80 mm + 390 mm) worden aangehouden.</t>
  </si>
  <si>
    <t>Pri manjši meri (najm. 30 mm) je treba ohraniti vsoto 470 mm (80 mm + 390 mm).</t>
  </si>
  <si>
    <t>Vid mindre storlek (min. 30 mm) måste summan av 470 mm (80 mm + 390 mm) kvarstå.</t>
  </si>
  <si>
    <t>Ved et mindre mål (mind. 30 mm) skal målet på 470 mm (80 mm + 390 mm) overholdes.</t>
  </si>
  <si>
    <t>Ved mindre mål (min. 30 mm) må summen på 470 mm (80 mm + 390 mm) opprettholdes.</t>
  </si>
  <si>
    <t>Kod manjih dimenzija (min. 30 mm) mora se zadržati zbroj od 470 mm (80 mm + 390 mm).</t>
  </si>
  <si>
    <t>Bei kleinformatigen Dachelementen kann es erforderlich sein, eine Unterlagsplatte einzubauen, um das Schneerechensystem zu montieren (z. B. wenn ein Falz im Montagebereich über dem Sparren liegt). Zweischaliger Dachaufbau: 4 Befestigungsschrauben 8 × 220 mm. Einschaliger Dachaufbau: 4 Befestigungsschrauben 8 × 120 mm.</t>
  </si>
  <si>
    <t>With small-format shingles, it may be necessary to install a base plate in order to mount the pipe-style snow guard system (e.g. if a seam is lying above a rafter in the installation area).
double-skin roof structure: fixing screws (4 screws 8 × 220 mm)
single-skin roof structure: fixing screws (4 screws 8 × 120 mm)</t>
  </si>
  <si>
    <t>Pour les éléments de toiture de petit format, la pose d’une plaque de support peut être requise avant l’installation du système pare-neige. C’est le cas par exemple lorsqu’un joint se trouve directement au-dessus d’un chevron, à l’endroit où l’élément doit être monté. toit double peau : 4 vis de fixation 8 × 220 mm. toiture non ventilée : 4 vis de fixation 8 × 120 mm.</t>
  </si>
  <si>
    <t>Per gli elementi di copertura del tetto di piccolo formato, può essere necessario installare una sottopiastra per montare il sistema a tubi fermaneve (ad es. se c'è un'aggraffatura nella zona di montaggio sopra il travetto). Struttura del tetto a due strati: 4 viti di fissaggio 8 × 220 mm. Struttura del tetto monostrato: 4 viti di fissaggio 8 × 120 mm.</t>
  </si>
  <si>
    <t>U maloformátových krytin může být v některých případech nutné provádět montáž držáku trubkové profilované sněhové zábrany na montážní podložku (např. drážka v místě krokve).  dvouplášťová střešní skladba:  4 ks připevňovací vruty 8x220 mm; jednoplášťová střešní skladba: 4 ks připevňovací vruty 8x120 mm</t>
  </si>
  <si>
    <t>W przypadku małoformatowych elementów dachowych konieczne jest zamontowanie płyty podkładowej w celu zamocowania systemu zabezpieczeń przeciwśniegowych (np. jeśli w obszarze mocowania nad krokwią znajduje się złożenie). Dwuwarstwowa konstrukcja dachu: 4 śruby mocujące 8 × 220 mm. Jednowarstwowa konstrukcja dachu: 4 śruby mocujące 8 × 120 mm.</t>
  </si>
  <si>
    <t>Kis méretű tetőfedő elemek esetében a hófogó rendszer felszereléséhez szükséges lehet egy alátétlemez beszerelése (pl. ha a szarufa feletti szerelési területen korc van). Kéthéjú tető rétegrend: 4 db 8 × 220 mm-es rögzítőcsavar. Egyhéjú tető rétegrend: 4 db 8 × 120 mm-es rögzítőcsavar.</t>
  </si>
  <si>
    <t>Pri maloformátových strešných prvkoch môže byť potrebné zabudovanie spevňovacej podložky, aby bolo možné namontovať systémový rúrkový zachytávač snehu (napr. keď drážka v montážnej oblasti leží nad krokvami). Dvojplášťová skladba strechy: 4 upevňovacie skrutky 8 × 220 mm. Jednoplášťová skladba strechy: 4 upevňovacie skrutky 8 × 120 mm.</t>
  </si>
  <si>
    <t>Bij dakelementen van klein formaat moet wellicht een steunplaat worden aangebracht om het sneeuwharksysteem te monteren (bijv. als er een sponning in het montagegebied boven de dakspant zit). Tweewandige dakmontage: 4 bevestigingsschroeven 8 × 220 mm. Enkelwandige dakmontage: 4 bevestigingsschroeven 8 × 120 mm.</t>
  </si>
  <si>
    <t>Pri strešnih elementih majhnega formata je morda potrebno namestiti podložno ploščo za montažo snegolovnega sistema (npr. če je zgib v območju montaže nad špirovci). Strešna konstrukcija z dvojnim opažem: 4 pritrdilni vijaki 8 × 220 mm. Strešna konstrukcija z enojnim opažem: 4 pritrdilni vijaki 8 × 120 mm.</t>
  </si>
  <si>
    <t>Vid takelement i småformat kan det vara nödvändigt att installera ett mellanlägg för att montera snökratssystemet (t.ex. om det finns en fals i monteringsytan ovanför takbjälken). Takkonstruktion med dubbla skal: 4 monteringsskruvar 8 × 220 mm. Takkonstruktion med enkelskal: 4 monteringsskruvar 8 × 120 mm.</t>
  </si>
  <si>
    <t>Ved mindre tagelementer kan det være nødvendigt at montere en underlagsplade for at montere snesystemet (f.eks. hvis en fals i monteringsområdet er over spær). To-skals tagkonstruktion: 4 fastgørelsesskruer 8 × 220 mm. En-skals tagkonstruktion: 4 fastgørelsesskruer 8 × 120 mm.</t>
  </si>
  <si>
    <t>Med takelementer i småformat kan det være nødvendig å installere en underlagsplate for å kunne montere snøholdersystemet (f.eks. når en fals i monteringsområdet ligger over sperrebjelkene). Tolags takoppbygging: 4 festeskruer 8 × 220 mm. Ettlags takoppbygging: 4 festeskruer 8 × 120 mm.</t>
  </si>
  <si>
    <t>Kod krovnih elemenata malog formata može biti potrebno ugraditi podlošku za montažu sustava rešetkastog snjegobrana (npr. ako je falc u području montaže iznad roženica). Dvoslojna krovna konstrukcija: 4 pričvrsna vijka 8 × 220 mm. Jednoslojna krovna konstrukcija: 4 pričvrsna vijka 8 × 120 mm.</t>
  </si>
  <si>
    <t>Bei kleinformatigen Dachelementen kann es erforderlich sein, eine Unterlagsplatte einzubauen, um den Sicherheitsdachhaken zu montieren (z. B. wenn ein Falz im Montagebereich über dem Sparren liegt). Zweischaliger Dachaufbau: 2 Befestigungsschrauben 8 × 220 mm. Einschaliger Dachaufbau: 2 Befestigungsschrauben 8 × 120 mm.</t>
  </si>
  <si>
    <t>With small-format shingles, it may be necessary to install a base plate in order to mount the roof anchor hook (e.g. if a seam is lying above a rafter in the installation area).
double-skin roof structure: fixing screws (2 screws 8 × 220 mm)
single-skin roof structure: fixing screws (2 screws 8 × 120 mm)</t>
  </si>
  <si>
    <t>Pour les éléments de toiture de petit format, la pose d’une plaque de support peut être requise avant l’installation du crochet de sécurité. C’est le cas par exemple lorsqu’un joint se trouve directement au-dessus d’un chevron, à l’endroit où l’élément doit être monté. toit double peau : 2 vis de fixation 8 × 220 mm. toiture non ventilée : 2 vis de fixation 8 × 120 mm.</t>
  </si>
  <si>
    <t>Per gli elementi di copertura di piccolo formato, può essere necessario installare una sottopiastra per montare la staffa di sicurezza anticaduta (ad es. se c'è un'aggraffatura nella zona di montaggio sopra il travetto). Struttura del tetto a due strati: 2 viti di fissaggio 8 × 220 mm. Struttura del tetto monostrato: 2 viti di fissaggio 8 × 120 mm.</t>
  </si>
  <si>
    <t>U maloformátových krytin může být v některých případech nutné provádět montáž bezpečnostního háku na montážní podložku (např. drážka v místě krokve).  dvouplášťová střešní skladba:  4 ks připevňovací vruty 8x220 mm; jednoplášťová střešní skladba: 4 ks připevňovací vruty 8x120 mm</t>
  </si>
  <si>
    <t>W przypadku małoformatowych elementów dachowych konieczne jest zamontowanie płyty podkładowej w celu zamocowania dachowych haków zabezpieczających (np. jeśli w obszarze mocowania nad krokwią znajduje się złożenie). Dwuwarstwowa konstrukcja dachu: 2 śruby mocujące 8 × 220 mm. Jednowarstwowa konstrukcja dachu: 2 śruby mocujące 8 × 120 mm.</t>
  </si>
  <si>
    <t>Kis méretű tetőfedő elemek esetében a tetőbiztonsági kampó felszereléséhez szükséges lehet egy alátétlemez beszerelése (pl. ha a szarufa feletti szerelési területen korc van). Kéthéjú tető rétegrend: 2 db 8 × 220 mm-es rögzítőcsavar. Egyhéjú tető rétegrend: 2 db 8 × 120 mm-es rögzítőcsavar.</t>
  </si>
  <si>
    <t>Pri maloformátových strešných prvkoch môže byť potrebné zabudovanie spevňovacej podložky, aby bolo možné namontovať bezpečnostný strešný hák (napr. keď drážka v montážnej oblasti leží nad krokvami). Dvojplášťová skladba strechy: 2 upevňovacie skrutky 8 × 220 mm. Jednoplášťová skladba strechy: 2 upevňovacie skrutky 8 × 120 mm.</t>
  </si>
  <si>
    <t>Bij dakelementen van klein formaat moet wellicht een steunplaat worden aangebracht om de veiligheidsdakhaak te monteren (bijv. als er een sponning in het montagegebied boven de dakspant zit). Tweewandige dakmontage: 2 bevestigingsschroeven 8 × 220 mm. Enkelwandige dakmontage: 2 bevestigingsschroeven 8 × 120 mm.</t>
  </si>
  <si>
    <t>Pri strešnih elementih majhnega formata je morda potrebno namestiti podložno ploščo za montažo varnostnega strešnega kavlja (npr. če je zgib v območju montaže nad špirovci). Strešna konstrukcija z dvojnim opažem: 2 pritrdilna vijaka 8 × 220 mm. Strešna konstrukcija z enojnim opažem: 2 pritrdilna vijaka 8 × 120 mm.</t>
  </si>
  <si>
    <t>Vid takelement i småformat kan det vara nödvändigt att installera ett mellanlägg för att montera taksäkerhetskroken (t.ex. om det finns en fals i monteringsområdet ovanför takbjälken). Takkonstruktion med dubbla skal: 2 monteringsskruvar 8 × 220 mm. Takkonstruktion med enkelskal: 2 monteringsskruvar 8 × 120 mm.</t>
  </si>
  <si>
    <t>Ved mindre tagelementer kan det være nødvendigt at montere en underlagsplade for at montere sikkerhedstagkrogen (f.eks. hvis en fals i monteringsområdet er over spær). To-skals tagkonstruktion: 2 fastgørelsesskruer 8 × 220 mm. En-skals tagkonstruktion: 2 fastgørelsesskruer 8 × 120 mm.</t>
  </si>
  <si>
    <t>Med takelementer i småformat kan det være nødvendig å installere en underlagsplate for å kunne montere sikkerhetstakkrokene (f.eks. hvis en fals i monteringsområdet ligger over sperrebjelkene). Tolags takoppbygging: 2 festeskruer 8 × 220 mm. Ettlags takoppbygging: 2 festeskruer 8 × 120 mm.</t>
  </si>
  <si>
    <t>Kod krovnih elemenata malog formata može biti potrebno ugraditi podlošku za montažu sigurnosne krovne kuke (npr. ako je falc u području montaže iznad roženica). Dvoslojna krovna konstrukcija: 2 pričvrsna vijka 8 × 220 mm. Jednoslojna krovna konstrukcija: 2 pričvrsna vijka 8 × 120 mm.</t>
  </si>
  <si>
    <t>Bei kleinformatigen Dachelementen kann es erforderlich sein, eine Unterlagsplatte einzubauen, um den Einzeltritt zu montieren (z. B. wenn ein Falz im Montagebereich über dem Sparren liegt).</t>
  </si>
  <si>
    <t>With small-format shingles, it may be necessary to install a base plate in order to mount the safety tread (e.g. if a seam is lying above a rafter in the installation area).</t>
  </si>
  <si>
    <t>Pour les éléments de toiture de petit format, la pose d’une plaque de support peut être requise avant l’installation de la marche de toit. C’est le cas par exemple lorsqu’un joint se trouve directement au-dessus d’un chevron, à l’endroit où l’élément doit être monté.</t>
  </si>
  <si>
    <t>Per gli elementi di copertura di piccolo formato, può essere necessario installare una sottopiastra per montare il gradino singolo (ad es. se c'è un'aggraffatura nella zona di montaggio sopra il travetto).</t>
  </si>
  <si>
    <t>U maloformátových krytin může být v některých případech nutné provést montáž nášlapného stupně na montážní podložku (např. drážka v místě krokve).</t>
  </si>
  <si>
    <t>W przypadku małoformatowych elementów dachowych konieczne jest zamontowanie płyty podkładowej w celu zamocowania stopni kominiarskich (np. jeśli w obszarze mocowania nad krokwią znajduje się złożenie).</t>
  </si>
  <si>
    <t>Kis méretű tetőfedő elemek esetében a tetőlépcső felszereléséhez szükséges lehet egy alátétlemez beszerelése (pl. ha a szarufa feletti szerelési területen korc van).</t>
  </si>
  <si>
    <t>Pri maloformátových strešných prvkoch môže byť potrebné zabudovanie spevňovacej podložky, aby bolo možné namontovať stúpací schodík (napr. keď drážka v montážnej oblasti leží nad krokvami).</t>
  </si>
  <si>
    <t>Bij dakelementen van klein formaat moet wellicht een steunplaat worden aangebracht om de enkele trede te monteren (bijv. als er een sponning in het montagegebied boven de dakspant zit).</t>
  </si>
  <si>
    <t>Pri strešnih elementih majhnega formata je morda potrebno namestiti podložno ploščo za montažo enojnih dimniških stopnic (npr. če je zgib v območju montaže nad špirovci).</t>
  </si>
  <si>
    <t>Vid takelement i småformat kan det vara nödvändigt att installera ett mellanlägg för att montera det enkelsteget (t.ex. om det finns en fals i monteringsytan ovanför takbjälken).</t>
  </si>
  <si>
    <t>Ved mindre tagelementer kan det være nødvendigt at montere en underlagsplade for at montere enkelttrinnet (f.eks. hvis en fals i monteringsområdet er over spær).</t>
  </si>
  <si>
    <t>Med takelementer i småformat kan det være nødvendig å installere en underlagsplate for å kunne montere enkelttrinnene (f.eks. hvis en fals i monteringsområdet ligger over sperrebjelkene).</t>
  </si>
  <si>
    <t>Kod krovnih elemenata malog formata može biti potrebno ugraditi podlošku za montažu pojedinačnih stuba (npr. ako je falc u području montaže iznad roženica).</t>
  </si>
  <si>
    <t>Bei kleinformatigen Dachelementen kann es erforderlich sein, eine Unterlagsplatte einzubauen, um die Gebirgsschneefangstütze zu montieren (z. B. wenn ein Falz im Montagebereich über dem Sparren liegt). Zweischaliger Dachaufbau: 2 Befestigungsschrauben 8 × 220 mm. Einschaliger Dachaufbau: 2 Befestigungsschrauben 8 × 120 mm.</t>
  </si>
  <si>
    <t>With small-format shingles, it may be necessary to install a base plate in order to mount the mountain snow-guard bracket (e.g. if a seam is lying above a rafter in the installation area).
double-skin roof structure: fixing screws (2 screws 8 × 220 mm)
single-skin roof structure: fixing screws (2 screws 8 × 120 mm)</t>
  </si>
  <si>
    <t>Pour les éléments de toiture de petit format, la pose d’une plaque de support peut être requise avant l’installation du support de pare-neige pour rondins. C’est le cas par exemple lorsqu’un joint se trouve directement au-dessus d’un chevron, à l’endroit où l’élément doit être monté. toit double peau : 2 vis de fixation 8 × 220 mm. toiture non ventilée : 2 vis de fixation 8 × 120 mm.</t>
  </si>
  <si>
    <t>Per gli elementi di copertura di piccolo formato, può essere necessario installare una sottopiastra per montare la staffa fermaneve per legno tondo (ad es. se c'è un'aggraffatura nella zona di montaggio sopra il travetto). Struttura del tetto a due strati: 2 viti di fissaggio 8 × 220 mm. Struttura del tetto monostrato: 2 viti di fissaggio 8 × 120 mm.</t>
  </si>
  <si>
    <t>U maloformátových krytin může být v některých případech nutné provádět montáž držáku kulatiny na montážní podložku (např. drážka v místě krokve).  dvouplášťová střešní skladba:  4 ks připevňovací vruty 8x220 mm; jednoplášťová střešní skladba: 4 ks připevňovací vruty 8x120 mm</t>
  </si>
  <si>
    <t>W przypadku małoformatowych elementów dachowych konieczne jest zamontowanie płyty podkładowej w celu zamocowania elementów montażowych osłon przeciwśniegowych stosowanych na terenach górskich (np. jeśli w obszarze mocowania nad krokwią znajduje się złożenie). Dwuwarstwowa konstrukcja dachu: 2 śruby mocujące 8 × 220 mm. Jednowarstwowa konstrukcja dachu: 2 śruby mocujące 8 × 120 mm.</t>
  </si>
  <si>
    <t>Kis méretű tetőfedő elemek esetében a hófogórönk-tartó elem felszereléséhez szükséges lehet egy alátétlemez beszerelése (pl. ha a szarufa feletti szerelési területen korc van). Kéthéjú tető rétegrend: 2 db 8 × 220 mm-es rögzítőcsavar. Egyhéjú tető rétegrend: 2 db 8 × 120 mm-es rögzítőcsavar.</t>
  </si>
  <si>
    <t>Pri maloformátových strešných prvkoch môže byť potrebné zabudovanie spevňovacej podložky, aby bolo možné namontovať držiak horského zachytávača snehu (napr. keď drážka v montážnej oblasti leží nad krokvami). Dvojplášťová skladba strechy: 2 upevňovacie skrutky 8 × 220 mm. Jednoplášťová skladba strechy: 2 upevňovacie skrutky 8 × 120 mm.</t>
  </si>
  <si>
    <t>Bij dakelementen van klein formaat moet wellicht een steunplaat worden aangebracht om de steensneeuwvanger te monteren (bijv. als er een sponning in het montagegebied boven de dakspant zit). Tweewandige dakmontage: 2 bevestigingsschroeven 8 × 220 mm. Enkelwandige dakmontage: 2 bevestigingsschroeven 8 × 120 mm.</t>
  </si>
  <si>
    <t>Pri strešnih elementih majhnega formata je morda potrebno namestiti podložno ploščo za montažo gorskega snegolovnega opornika (npr. če je zgib v območju montaže nad špirovci). Strešna konstrukcija z dvojnim opažem: 2 pritrdilna vijaka 8 × 220 mm. Strešna konstrukcija z enojnim opažem: 2 pritrdilna vijaka 8 × 120 mm.</t>
  </si>
  <si>
    <t>Vid takelement i småformat kan det vara nödvändigt att installera ett mellanlägg för att montera fjällsnöskyddsstödet (t.ex. om det finns en fals i monteringsytan ovanför takbjälken). Takkonstruktion med dubbla skal: 2 monteringsskruvar 8 × 220 mm. Takkonstruktion med enkelskal: 2 monteringsskruvar 8 × 120 mm.</t>
  </si>
  <si>
    <t>Ved mindre tagelementer kan det være nødvendigt at montere en underlagsplade for at montere bjergsnesystemet (f.eks. hvis en fals i monteringsområdet er over spær). To-skals tagkonstruktion: 2 fastgørelsesskruer 8 × 220 mm. En-skals tagkonstruktion: 2 fastgørelsesskruer 8 × 120 mm.</t>
  </si>
  <si>
    <t>Med takelementer i småformat kan det være nødvendig å installere en underlagsplate for å kunne montere snøstoppere (f.eks. når en fals i monteringsområdet ligger over sperrebjelkene). Tolags takoppbygging: 2 festeskruer 8 × 220 mm. Ettlags takoppbygging: 2 festeskruer 8 × 120 mm.</t>
  </si>
  <si>
    <t>Kod krovnih elemenata malog formata može biti potrebno ugraditi podlošku za montažu nosača planinskog snjegobrana (npr. ako je falc u području montaže iznad roženica). Dvoslojna krovna konstrukcija: 2 pričvrsna vijka 8 × 220 mm. Jednoslojna krovna konstrukcija: 2 pričvrsna vijka 8 × 120 mm.</t>
  </si>
  <si>
    <t>Bei kleinformatigen Dachelementen kann es erforderlich sein, eine Unterlagsplatte einzubauen, um die Laufstegstütze zu montieren (z. B. wenn ein Falz im Montagebereich über dem Sparren liegt).</t>
  </si>
  <si>
    <t>With small-format shingles, it may be necessary to install a base plate in order to mount the walkway support (e.g. if a seam is lying above a rafter in the installation area).</t>
  </si>
  <si>
    <t>Pour les éléments de toiture de petit format, la pose d’une plaque de support peut être requise avant l’installation du support de chemin circulation. C’est le cas par exemple lorsqu’un joint se trouve directement au-dessus d’un chevron, à l’endroit où l’élément doit être monté.</t>
  </si>
  <si>
    <t>Per gli elementi di copertura di piccolo formato, può essere necessario installare una sottopiastra per montare la staffa per griglia pedonabile (ad es. se c'è un'aggraffatura nella zona di montaggio sopra il travetto).</t>
  </si>
  <si>
    <t xml:space="preserve">U maloformátových krytin může být v některých případech nutné provádět montáž držáku stoupací plošiny na montážní podložku (např. drážka v místě krokve). </t>
  </si>
  <si>
    <t>W przypadku małoformatowych elementów dachowych konieczne jest zamontowanie płyty podkładowej w celu zamocowania wsporników ławy kominiarskiej (np. jeśli w obszarze mocowania nad krokwią znajduje się złożenie).</t>
  </si>
  <si>
    <t>Kis méretű tetőfedő elemek esetében a járórácstartó elem felszereléséhez szükséges lehet egy alátétlemez beszerelése (pl. ha a szarufa feletti szerelési területen korc van).</t>
  </si>
  <si>
    <t>Pri maloformátových strešných prvkoch môže byť potrebné zabudovanie spevňovacej podložky, aby bolo možné namontovať držiak strešnej lávky (napr. keď drážka v montážnej oblasti leží nad krokvami).</t>
  </si>
  <si>
    <t>Bij dakelementen van klein formaat moet wellicht een steunplaat worden aangebracht om de loopplanksteun te monteren (bijv. als er een sponning in het montagegebied boven de dakspant zit).</t>
  </si>
  <si>
    <t>Pri strešnih elementih majhnega formata je morda potrebno namestiti podložno ploščo za montažo opornika za oder (npr. če je zgib v območju montaže nad špirovci).</t>
  </si>
  <si>
    <t>På takpaneler i småformat kan det vara nödvändigt att montera ett mellanlägg för att montera gångbrostödet (t.ex. om det finns en fals i monteringsområdet över takbjälken).</t>
  </si>
  <si>
    <t>Ved mindre tagelementer kan det være nødvendigt at montere en underlagsplade for at montere løbegangsstøtten (f.eks. hvis en fals i monteringsområdet er over spær).</t>
  </si>
  <si>
    <t>Med takelementer i småformat kan det være nødvendig å installere en underlagsplate for å kunne montere plattformstøttene (f.eks. når en fals i monteringsområdet ligger over sperrebjelkene).</t>
  </si>
  <si>
    <t>Kod krovnih elemenata malog formata može biti potrebno ugraditi podlošku za montažu nosača stepenice (npr. ako je falc u području montaže iznad roženica).</t>
  </si>
  <si>
    <t>Bei kleinformatigen Dachelementen kann es erforderlich sein, eine Unterlagsplatte einzubauen, um den Schneerechenhaken montieren (z. B. wenn ein Falz im Montagebereich über dem Sparren liegt). Zweischaliger Dachaufbau: 2 Befestigungsschrauben 8 × 220 mm. Einschaliger Dachaufbau: 2 Befestigungsschrauben 8 × 120 mm.</t>
  </si>
  <si>
    <t>With small-format shingles, it may be necessary to install a base plate in order to mount the pipe-style snow guard bracket (e.g. if a seam is lying above a rafter in the installation area).
double-skin roof structure: fixing screws (2 screws 8 × 220 mm)
single-skin roof structure: fixing screws (2 screws 8 × 120 mm)</t>
  </si>
  <si>
    <t>Pour les éléments de toiture de petit format, la pose d’une plaque de support peut être requise avant l’installation du crochet pour tubes pare-neige. C’est le cas par exemple lorsqu’un joint se trouve directement au-dessus d’un chevron, à l’endroit où l’élément doit être monté. toit double peau : 2 vis de fixation 8 × 220 mm. toiture non ventilée : 2 vis de fixation 8 × 120 mm.</t>
  </si>
  <si>
    <t>Per gli elementi di copertura di piccolo formato, può essere necessario installare una sottopiastra per montare la staffa per tubi fermaneve (ad es. se c'è un'aggraffatura nella zona di montaggio sopra il travetto). Struttura del tetto a due strati: 2 viti di fissaggio 8 × 220 mm. Struttura del tetto monostrato: 2 viti di fissaggio 8 × 120 mm.</t>
  </si>
  <si>
    <t>U maloformátových krytin může být v některých případech nutné provádět montáž držáku sněhové zábrany na montážní podložku (např. drážka v místě krokve).  dvouplášťová střešní skladba:  4 ks připevňovací vruty 8x220 mm; jednoplášťová střešní skladba: 4 ks připevňovací vruty 8x120 mm</t>
  </si>
  <si>
    <t>W przypadku małoformatowych elementów dachowych konieczne jest zamontowanie płyty podkładowej w celu zamocowania systemu elementów montażowych zabezpieczeń przeciwśniegowych (np. jeśli w obszarze mocowania nad krokwią znajduje się złożenie). Dwupowłokowa konstrukcja dachu: 2 śruby mocujące 8 × 220 mm. Jednopowłokowa konstrukcja dachu: 2 śruby mocujące 8 × 120 mm.</t>
  </si>
  <si>
    <t>Kis méretű tetőfedő elemek esetében a hófogórúd-tartó elem felszereléséhez szükséges lehet egy alátétlemez beszerelése (pl. ha a szarufa feletti szerelési területen korc van). Kéthéjú tető rétegrend: 2 db 8 × 220 mm-es rögzítőcsavar. Egyhéjú tető rétegrend: 2 db 8 × 120 mm-es rögzítőcsavar.</t>
  </si>
  <si>
    <t>Pri maloformátových strešných prvkoch môže byť potrebné zabudovanie spevňovacej podložky, aby bolo možné namontovať držiak rúrkového zachytávača snehu (napr. keď drážka v montážnej oblasti leží nad krokvami). Dvojplášťová skladba strechy: 2 upevňovacie skrutky 8 × 220 mm. Jednoplášťová skladba strechy: 2 upevňovacie skrutky 8 × 120 mm.</t>
  </si>
  <si>
    <t>Bij dakelementen van klein formaat moet wellicht een steunplaat worden aangebracht om de sneeuwharkhaak te monteren (bijv. als er een sponning in het montagegebied boven de dakspant zit). Tweewandige dakmontage: 2 bevestigingsschroeven 8 × 220 mm. Enkelwandige dakmontage: 2 bevestigingsschroeven 8 × 120 mm.</t>
  </si>
  <si>
    <t>Pri strešnih elementih majhnega formata je morda potrebno namestiti podložko za montažo snegolova (npr. če je zgib v območju montaže nad špirovci). Strešna konstrukcija z dvojnim opažem: 2 pritrdilna vijaka 8 × 220 mm. Strešna konstrukcija z enojnim opažem: 2 pritrdilna vijaka 8 × 120 mm.</t>
  </si>
  <si>
    <t>Vid takelement i småformat kan det vara nödvändigt att installera ett mellanlägg för att montera snökratskroken (t.ex. om det finns en fals i monteringsytan ovanför takbjälken). Takkonstruktion med dubbla skal: 2 monteringsskruvar 8 × 220 mm. Takkonstruktion med enkelskal: 2 monteringsskruvar 8 × 120 mm.</t>
  </si>
  <si>
    <t>Ved mindre tagelementer kan det være nødvendigt at montere en underlagsplade for at montere snekrogen (f.eks. hvis en fals i monteringsområdet er over spær). To-skals tagkonstruktion: 2 fastgørelsesskruer 8 × 220 mm. En-skals tagkonstruktion: 2 fastgørelsesskruer 8 × 120 mm.</t>
  </si>
  <si>
    <t>Med takelementer i småformat kan det være nødvendig å installere en underlagsplate for å kunne montere kroken til snøstopperen (f.eks. når en fals i monteringsområdet ligger over sperrebjelkene). Tolags takoppbygging: 2 festeskruer 8 × 220 mm. Ettlags takoppbygging: 2 festeskruer 8 × 120 mm.</t>
  </si>
  <si>
    <t>Kod krovnih elemenata malog formata može biti potrebno ugraditi podlošku za montažu kuke za rešetkasti snjegobran (npr. ako je falc u području montaže iznad roženica). Dvoslojna krovna konstrukcija: 2 pričvrsna vijka 8 × 220 mm. Jednoslojna krovna konstrukcija: 2 pričvrsna vijka 8 × 120 mm.</t>
  </si>
  <si>
    <t>Bei kleinformatigen Dachelementen kann es erforderlich sein, eine Unterlagsplatte einzubauen, um den Sicherheitsdachhaken zu montieren (z. B. wenn ein Falz im Montagebereich über dem Sparren liegt).</t>
  </si>
  <si>
    <t>With small-format shingles, it may be necessary to install a base plate in order to mount the roof anchor hook (e.g. if a seam is lying above a rafter in the installation area).</t>
  </si>
  <si>
    <t>Pour les éléments de toiture de petit format, la pose d’une plaque de support peut être requise avant l’installation du crochet de sécurité. C’est le cas par exemple lorsqu’un joint se trouve directement au-dessus d’un chevron, à l’endroit où l’élément doit être monté.</t>
  </si>
  <si>
    <t>Per gli elementi di copertura di piccolo formato, può essere necessario installare una sottopiastra per montare la staffa di sicurezza anticaduta (ad es. se c'è un'aggraffatura nella zona di montaggio sopra il travetto).</t>
  </si>
  <si>
    <t xml:space="preserve">U maloformátových krytin může být v některých případech nutné provádět montáž bezpečnostního háku na montážní podložku (např. drážka v místě krokve). </t>
  </si>
  <si>
    <t>W przypadku małoformatowych elementów dachowych konieczne jest zamontowanie płyty podkładowej w celu zamocowania dachowych haków zabezpieczających (np. jeśli w obszarze mocowania nad krokwią znajduje się złożenie).</t>
  </si>
  <si>
    <t>Kis méretű tetőfedő elemek esetében a tetőbiztonsági kampó felszereléséhez szükséges lehet egy alátétlemez beszerelése (pl. ha a szarufa feletti szerelési területen korc van).</t>
  </si>
  <si>
    <t>Pri maloformátových strešných prvkoch môže byť potrebné zabudovanie spevňovacej podložky, aby bolo možné namontovať bezpečnostný strešný hák (napr. keď drážka v montážnej oblasti leží nad krokvami).</t>
  </si>
  <si>
    <t>Bij dakelementen van klein formaat moet wellicht een steunplaat worden aangebracht om de veiligheidsdakhaak te monteren (bijv. als er een sponning in het montagegebied boven de dakspant zit).</t>
  </si>
  <si>
    <t>Pri strešnih elementih majhnega formata je morda potrebno namestiti podložno ploščo za montažo varnostnega strešnega kavlja (npr. če je zgib v območju montaže nad špirovci).</t>
  </si>
  <si>
    <t>Vid takelement i småformat kan det vara nödvändigt att installera ett mellanlägg för att montera taksäkerhetskroken (t.ex. om det finns en fals i monteringsområdet ovanför takbjälken).</t>
  </si>
  <si>
    <t>Ved mindre tagelementer kan det være nødvendigt at montere en underlagsplade for at montere sikkerhedstagkrogen (f.eks. hvis en fals i monteringsområdet er over spær).</t>
  </si>
  <si>
    <t>Med takelementer i småformat kan det være nødvendig å installere en underlagsplate for å kunne montere sikkerhetstakkrokene (f.eks. hvis en fals i monteringsområdet ligger over sperrebjelkene).</t>
  </si>
  <si>
    <t>Kod krovnih elemenata malog formata može biti potrebno ugraditi podlošku za montažu sigurnosne krovne kuke (npr. ako je falc u području montaže iznad roženica).</t>
  </si>
  <si>
    <t>Bei kleinformatigen Dachelementen kann es erforderlich sein, eine Unterlagsplatte einzubauen, um den Solarhalter Vario oder Fix zu montieren (z. B. wenn ein Falz im Montagebereich über dem Sparren liegt).</t>
  </si>
  <si>
    <t>With small-format shingles, it may be necessary to install a base plate in order to mount the Vario or Fix solar bracket (e.g. if a seam is lying above a rafter in the installation area).</t>
  </si>
  <si>
    <t>Pour les éléments de toiture de petit format, la pose d’une plaque de support peut être requise avant l’installation du support solaire Vario ou Fix. C’est le cas par exemple lorsqu’un joint se trouve directement au-dessus d’un chevron, à l’endroit où l’élément doit être monté.</t>
  </si>
  <si>
    <t>Per gli elementi di copertura di piccolo formato, può essere necessario installare una sottopiastra per montare la staffa per pannelli solari Vario o Fix (ad es. se c'è un'aggraffatura nella zona di montaggio sopra il travetto).</t>
  </si>
  <si>
    <t xml:space="preserve">U maloformátových krytin může být v některých případech nutné provádět montáž  solárního držáku Vario nebo Fix na montážní podložku (např. drážka v místě krokve). </t>
  </si>
  <si>
    <t>W przypadku małoformatowych elementów dachowych konieczne jest zamontowanie płyty podkładowej w celu zamocowania uchwytów do montażu paneli fotowoltaicznych Vario lub Fix (np. jeśli w obszarze mocowania nad krokwią znajduje się złożenie).</t>
  </si>
  <si>
    <t>Kis méretű tetőfedő elemek esetében a Vario vagy Fix napelemtartó felszereléséhez szükséges lehet egy alátétlemez beszerelése (pl. ha a szarufa feletti szerelési területen korc van).</t>
  </si>
  <si>
    <t>Pri maloformátových strešných prvkoch môže byť potrebné zabudovanie spevňovacej podložky, aby bolo možné namontovať solárny držiak Vario alebo Fix (napr. keď drážka v montážnej oblasti leží nad krokvami).</t>
  </si>
  <si>
    <t>Bij dakelementen van klein formaat moet wellicht een steunplaat worden aangebracht om de solarhouder Vario of Fix te monteren (bijv. als er een sponning in het montagegebied boven de dakspant zit).</t>
  </si>
  <si>
    <t>Pri strešnih elementih majhnega formata je morda potrebno namestiti podložko za montažo nosilca za solarni panel Vario ali Fix (npr. če je zgib v območju montaže nad špirovci).</t>
  </si>
  <si>
    <t>Vid takelement i småformat kan det vara nödvändigt att installera ett mellanlägg för att montera Vario eller Fix solcellshållare (t.ex. om det finns en fals i monteringsytan ovanför takbjälken).</t>
  </si>
  <si>
    <t>Ved mindre tagelementer kan det være nødvendigt at montere en underlagsplade for at montere solcelleholderen Vario eller Fix (f.eks. hvis en fals i monteringsområdet er over spær).</t>
  </si>
  <si>
    <t>Med takelementer i småformat kan det være nødvendig å installere en underlagsplate for å kunne montere variabel eller fast holder for solcellepanel (f.eks. hvis en fals i monteringsområdet ligger over sperrebjelkene).</t>
  </si>
  <si>
    <t>Kod krovnih elemenata malog formata može biti potrebno ugraditi podlošku za montažu solar držača Vario ili Fix (npr. ako je falc u području montaže iznad roženica).</t>
  </si>
  <si>
    <t>Bei kleinformatigen Dachelementen kann es erforderlich sein, eine Unterlagsplatte einzubauen, um den Solarhalter Vario oder Fix zu montieren (z. B. wenn ein Falz im Montagebereich über dem Sparren liegt). Zweischaliger Dachaufbau: 2 Befestigungsschrauben 8 × 220 mm. Einschaliger Dachaufbau: 2 Befestigungsschrauben 8 × 120 mm.</t>
  </si>
  <si>
    <t>With small-format shingles, it may be necessary to install a base plate in order to mount the Vario or Fix solar bracket (e.g. if a seam is lying above a rafter in the installation area).
double-skin roof structure: fixing screws (2 screws 8 × 220 mm)
single-skin roof structure: fixing screws (2 screws 8 × 120 mm)</t>
  </si>
  <si>
    <t>Pour les éléments de toiture de petit format, la pose d’une plaque de support peut être requise avant l’installation du support solaire Vario ou Fix. C’est le cas par exemple lorsqu’un joint se trouve directement au-dessus d’un chevron, à l’endroit où l’élément doit être monté. toit double peau : 2 vis de fixation 8 × 220 mm. toiture non ventilée : 2 vis de fixation 8 × 120 mm.</t>
  </si>
  <si>
    <t>Per gli elementi di copertura di piccolo formato, può essere necessario installare una sottopiastra per montare la staffa per pannelli solari Vario o Fix (ad es. se c'è un'aggraffatura nella zona di montaggio sopra il travetto). Struttura del tetto a due strati: 2 viti di fissaggio 8 × 220 mm. Struttura del tetto monostrato: 2 viti di fissaggio 8 × 120 mm.</t>
  </si>
  <si>
    <t>U maloformátových krytin může být v některých případech nutné provádět montáž  solárního držáku Vario nebo Fix na montážní podložku (např. drážka v místě krokve). dvouplášťová střešní skladba:  4 ks připevňovací vruty 8x220 mm; jednoplášťová střešní skladba: 4 ks připevňovací vruty 8x120 mm</t>
  </si>
  <si>
    <t>W przypadku małoformatowych elementów dachowych konieczne jest zamontowanie płyty podkładowej w celu zamocowania uchwytów do montażu paneli fotowoltaicznych Vario lub Fix (np. jeśli w obszarze mocowania nad krokwią znajduje się złożenie). Dwupowłokowa konstrukcja dachu: 2 śruby mocujące 8 × 220 mm. Jednopowłokowa konstrukcja dachu: 2 śruby mocujące 8 × 120 mm.</t>
  </si>
  <si>
    <t>Kis méretű tetőfedő elemek esetében a Vario vagy Fix napelemtartó felszereléséhez szükséges lehet egy alátétlemez beszerelése (pl. ha a szarufa feletti szerelési területen korc van). Kéthéjú tető rétegrend: 2 db 8 × 220 mm-es rögzítőcsavar. Egyhéjú tető rétegrend: 2 db 8 × 120 mm-es rögzítőcsavar.</t>
  </si>
  <si>
    <t>Pri maloformátových strešných prvkoch môže byť potrebné zabudovanie spevňovacej podložky, aby bolo možné namontovať solárny držiak Vario alebo Fix (napr. keď drážka v montážnej oblasti leží nad krokvami). Dvojplášťová skladba strechy: 2 upevňovacie skrutky 8 × 220 mm. Jednoplášťová skladba strechy: 2 upevňovacie skrutky 8 × 120 mm.</t>
  </si>
  <si>
    <t>Bij dakelementen van klein formaat moet wellicht een steunplaat worden aangebracht om de solarhouder Vario of Fix te monteren (bijv. als er een sponning in het montagegebied boven de dakspant zit). Tweewandige dakmontage: 2 bevestigingsschroeven 8 × 220 mm. Enkelwandige dakmontage: 2 bevestigingsschroeven 8 × 120 mm.</t>
  </si>
  <si>
    <t>Pri strešnih elementih majhnega formata je morda potrebno namestiti podložko za montažo nosilca za solarni panel Vario ali Fix (npr. če je zgib v območju montaže nad špirovci). Strešna konstrukcija z dvojnim opažem: 2 pritrdilna vijaka 8 × 220 mm. Strešna konstrukcija z enojnim opažem: 2 pritrdilna vijaka 8 × 120 mm.</t>
  </si>
  <si>
    <t>Vid takelement i småformat kan det vara nödvändigt att installera ett mellanlägg för att montera Vario eller Fix solcellshållare (t.ex. om det finns en fals i monteringsytan ovanför takbjälken). Takkonstruktion med dubbla skal: 2 monteringsskruvar 8 × 220 mm. Takkonstruktion med enkelskal: 2 monteringsskruvar 8 × 120 mm.</t>
  </si>
  <si>
    <t>Ved mindre tagelementer kan det være nødvendigt at montere en underlagsplade for at montere solcelleholderen Vario eller Fix (f.eks. hvis en fals i monteringsområdet er over spær). To-skals tagkonstruktion: 2 fastgørelsesskruer 8 × 220 mm. En-skals tagkonstruktion: 2 fastgørelsesskruer 8 × 120 mm.</t>
  </si>
  <si>
    <t>Med takelementer i småformat kan det være nødvendig å installere en underlagsplate for å kunne montere variabel eller fast holder for solcellepanel (f.eks. hvis en fals i monteringsområdet ligger over sperrebjelkene). Tolags takoppbygging: 2 festeskruer 8 × 220 mm. Ettlags takoppbygging: 2 festeskruer 8 × 120 mm.</t>
  </si>
  <si>
    <t>Kod krovnih elemenata malog formata može biti potrebno ugraditi podlošku za montažu solar držača Vario ili Fix (npr. ako je falc u području montaže iznad roženica). Dvoslojna krovna konstrukcija: 2 pričvrsna vijka 8 × 220 mm. Jednoslojna krovna konstrukcija: 2 pričvrsna vijka 8 × 120 mm.</t>
  </si>
  <si>
    <t>Bei nicht ausgebautem Dachgeschoß, bei dem eine regelmäßige Kontrolle oder Wartung des Dachraums nicht möglich ist und die oberste Geschoßdecke bereits bei geringen Wassermengen wasserdurchlässig ist (z. B. Spitzböden über Zangendecke).</t>
  </si>
  <si>
    <t>on a non-converted attic where the roof space cannot be regularly inspected or maintained, and the top storey ceiling leaks water even with low volumes of water (e.g. attics above a tie-beam roof)</t>
  </si>
  <si>
    <t>Dans le cas de combles non aménagés qu’il n’est pas possible de contrôler et d’entretenir de manière régulière, et pour lesquels le plafond de l’étage supérieur — en d’autres termes le plancher des combles — présente des infiltrations d’eau même lors de faibles précipitations (par exemple dans le cas de combles perdus se trouvant au-dessus d’un plancher posé sur entraits).</t>
  </si>
  <si>
    <t>Nel caso di un sottotetto non abitabile, dove non è possibile un'ispezione o una manutenzione regolare dello spazio sotto il tetto e il soffitto del piano superiore è permeabile all'acqua anche in caso di piccole infiltrazioni (ad es. solaio su copertura a forcella).</t>
  </si>
  <si>
    <t>u neobytného podstřešního prostoru, kde není možná pravidelná kontrola a údržba a strop nad posledním obytným patrem může protéct již při malém množství vody (např. prostor nad kleštinami)</t>
  </si>
  <si>
    <t>W przypadku poddaszy nieużytkowych, gdzie nie jest możliwa regularna kontrola lub konserwacja przestrzeni poddasza, a strop najwyższej kondygnacji jest przepuszczalny dla wody nawet w przypadku niewielkich ilości wody (np. dach spadzisty nad stropami belkowymi).</t>
  </si>
  <si>
    <t>Olyan be nem épített tetőtér esetén, ahol a tetőtér rendszeres ellenőrzése vagy karbantartása nem lehetséges, és a legfelső emeleti mennyezet még kis mennyiségű víz esetén is átereszti a vizet (pl. gerendás mennyezet feletti attika).</t>
  </si>
  <si>
    <t>Pri nevyužívanom podkroví na obytné účely, pri ktorom nie je možná pravidelná kontrola alebo údržba podstrešia a najvrchnejší medzipodlažný strop je vodopriepustný už pri malých množstvách vody (napr. povaly nad klieštinovým stropom).</t>
  </si>
  <si>
    <t>Bij niet uitgebouwde zolders waar regelmatige inspectie of onderhoud van de zolderruimte niet mogelijk is en het plafond van de bovenste verdieping waterdoorlatend is, zelfs in geval van kleine hoeveelheden water (bijv. puntvloeren boven knikplafonds).</t>
  </si>
  <si>
    <t>V primeru nerazširjenega podstrešja, kjer redni pregledi ali vzdrževanje podstrešja niso mogoči in je strop zgornjega nadstropja vodoprepusten tudi pri majhnih količinah vode (npr. podstrešja pod slemenom nad stropom s tramovi).</t>
  </si>
  <si>
    <t>Vid ej ombyggd vind där regelbunden inspektion eller underhåll av vinden inte är möjlig och taket på översta våningen är vattengenomsläppligt även för små mängder vatten (t.ex. vindsvåningar ovanför dragbalkstak).</t>
  </si>
  <si>
    <t>I tilfælde af ikke-udvidet loft, hvor regelmæssig inspektion eller vedligeholdelse af loftet ikke er muligt, og loftet øverst er vandgennemtrængeligt selv ved små mængder vand (f.eks. spidslofter).</t>
  </si>
  <si>
    <t>Med et ubebygd loft hvor regelmessig inspeksjon eller vedlikehold av loftet ikke er mulig og taket i toppetasjen er vanngjennomtrengelig selv med små mengder vann (f.eks. loftsgulv over et tangtak).</t>
  </si>
  <si>
    <t>Kod neuređenog potkrovlja gdje nije moguć redoviti pregled ili održavanje potkrovlja, a strop gornje etaže je vodopropusni čak i uz male količine vode (npr. potkrovlja iznad krova s gredama).</t>
  </si>
  <si>
    <t>Belüftungsmöglichkeit</t>
  </si>
  <si>
    <t>possible ventilation</t>
  </si>
  <si>
    <t>possibilité de ventilation</t>
  </si>
  <si>
    <t>Possibilità di ventilazione</t>
  </si>
  <si>
    <t>přívod vzduchu</t>
  </si>
  <si>
    <t>Opcje dotyczące wentylacji</t>
  </si>
  <si>
    <t>Szellőzési lehetőség</t>
  </si>
  <si>
    <t>Možnosť vetrania</t>
  </si>
  <si>
    <t>Ventilatiemogelijkheid</t>
  </si>
  <si>
    <t>Možnost prezračevanja</t>
  </si>
  <si>
    <t>ventilationsalternativ</t>
  </si>
  <si>
    <t>Udluftningsmulighed</t>
  </si>
  <si>
    <t>Ventilasjonsmuligheter</t>
  </si>
  <si>
    <t>Mogućnost ventilacije</t>
  </si>
  <si>
    <t>BESTELLFORMULAR</t>
  </si>
  <si>
    <t>ORDER FORM</t>
  </si>
  <si>
    <t>FORMULAIRE DE COMMANDE</t>
  </si>
  <si>
    <t>MODULO D'ORDINE</t>
  </si>
  <si>
    <t>OBJEDNÁVKOVÝ FORMULÁŘ</t>
  </si>
  <si>
    <t>FORMULARZ ZAMÓWIENIA</t>
  </si>
  <si>
    <t>MEGRENDELÉSI NYOMTATVÁNY</t>
  </si>
  <si>
    <t>OBJEDNÁVACÍ FORMULÁR</t>
  </si>
  <si>
    <t>BESTELFORMULIER</t>
  </si>
  <si>
    <t>NAROČILNICA</t>
  </si>
  <si>
    <t>BESTÄLLNINGSFORMULÄR</t>
  </si>
  <si>
    <t>BESTILLINGSFORMULAR</t>
  </si>
  <si>
    <t>BESTILLINGSSKJEMA</t>
  </si>
  <si>
    <t>OBRAZAC ZA NARUDŽBU</t>
  </si>
  <si>
    <t>Bestellung</t>
  </si>
  <si>
    <t>Order</t>
  </si>
  <si>
    <t>Commande</t>
  </si>
  <si>
    <t>Ordine</t>
  </si>
  <si>
    <t>Objednávka</t>
  </si>
  <si>
    <t xml:space="preserve">Zamówienie </t>
  </si>
  <si>
    <t>megrendelés</t>
  </si>
  <si>
    <t>Bestelling</t>
  </si>
  <si>
    <t>naročilo</t>
  </si>
  <si>
    <t>Beställning</t>
  </si>
  <si>
    <t>Bestilling</t>
  </si>
  <si>
    <t>Narudžba</t>
  </si>
  <si>
    <t>Name</t>
  </si>
  <si>
    <t>Désignation</t>
  </si>
  <si>
    <t>Descrizione</t>
  </si>
  <si>
    <t>Označení</t>
  </si>
  <si>
    <t>Nazwa</t>
  </si>
  <si>
    <t>megnevezés</t>
  </si>
  <si>
    <t>Označenie</t>
  </si>
  <si>
    <t>Bezeichnung_SW</t>
  </si>
  <si>
    <t>betekening</t>
  </si>
  <si>
    <t>opis</t>
  </si>
  <si>
    <t>Betegnelse</t>
  </si>
  <si>
    <t>Naziv</t>
  </si>
  <si>
    <t>Bis 25°: Verlegung auf Trennlage.</t>
  </si>
  <si>
    <t>up to 25°: to be installed on a separating layer</t>
  </si>
  <si>
    <t>Pentes de toit ≤ 25° : pose sur couche de séparation.</t>
  </si>
  <si>
    <t>Fino a 25°: posa su strato di separazione.</t>
  </si>
  <si>
    <t>do sklonu 25° pokládka na separační vrstvu</t>
  </si>
  <si>
    <t>Do 25°: Układanie na warstwie rozdzielającej.</t>
  </si>
  <si>
    <t>25°-ig: Elválasztórétegre fektetve.</t>
  </si>
  <si>
    <t>Do 25°: pokládka na separačnej vrstve.</t>
  </si>
  <si>
    <t>Tot 25°: Aanleggen op scheidingslaag.</t>
  </si>
  <si>
    <t>Do 25°: Polaganje na ločilno plast.</t>
  </si>
  <si>
    <t>Upp till 25°: Läggning av separationsskikt.</t>
  </si>
  <si>
    <t>Op til 25°: Udlægning på et skillelag.</t>
  </si>
  <si>
    <t>Opptil 25°: Legging som skillelag.</t>
  </si>
  <si>
    <t>Do 25°: Postavljanje na razdjelni sloj.</t>
  </si>
  <si>
    <t>Bitte zuerst Ausführung der Schattenfuge auswählen.</t>
  </si>
  <si>
    <t>Bitte zuerst Ausführung der Schattenfuge auswählen</t>
  </si>
  <si>
    <t>Sélectionnez d’abord le type de joint creux souhaité.</t>
  </si>
  <si>
    <t>Per prima cosa si prega di scegliere la tipologia di fuga</t>
  </si>
  <si>
    <t>Nejprve zvolte provedení spáry.</t>
  </si>
  <si>
    <t>Należy najpierw wybrać wersję fug cieniowych.</t>
  </si>
  <si>
    <t>Kérjük, először az árnyékfuga kivitelezését válassza ki.</t>
  </si>
  <si>
    <t>Prosím zvoľte si najprv vyhotovenie tieňovej škáry</t>
  </si>
  <si>
    <t>Selecteer eerst de uitvoering van de schaduwvoeg.</t>
  </si>
  <si>
    <t>Najprej izberite izvedbo senčne fuge.</t>
  </si>
  <si>
    <t>Välj först utförandet på skuggfogen.</t>
  </si>
  <si>
    <t>Vælg versionen af ​​skyggefugen først.</t>
  </si>
  <si>
    <t>Velg først utførelsen av skyggespalten.</t>
  </si>
  <si>
    <t xml:space="preserve">Molimo prvo odabrati izvedbu nenaglašene fuge </t>
  </si>
  <si>
    <t>bituminöse Trennlage</t>
  </si>
  <si>
    <t>bitumen separating layer</t>
  </si>
  <si>
    <t>couche de séparation bitumineuse</t>
  </si>
  <si>
    <t>Membrana bituminosa</t>
  </si>
  <si>
    <t>bitumenová separační vrstva</t>
  </si>
  <si>
    <t>membrana bitumiczna jako warstwa rozdzielająca</t>
  </si>
  <si>
    <t>Bitumenes elválasztóréteg</t>
  </si>
  <si>
    <t>bitúmenová separačná vrstva</t>
  </si>
  <si>
    <t>bitumineuze scheidingslaag</t>
  </si>
  <si>
    <t>bitumenska ločilna plast</t>
  </si>
  <si>
    <t>bituminöst separationsskikt</t>
  </si>
  <si>
    <t>bituminøst skillelag</t>
  </si>
  <si>
    <t>Skillelag i bitumen</t>
  </si>
  <si>
    <t>bitumenski razdjelni sloj</t>
  </si>
  <si>
    <t>Blatt</t>
  </si>
  <si>
    <t>page</t>
  </si>
  <si>
    <t>feuille</t>
  </si>
  <si>
    <t>Foglio</t>
  </si>
  <si>
    <t>list</t>
  </si>
  <si>
    <t>Arkusz</t>
  </si>
  <si>
    <t>Lemez</t>
  </si>
  <si>
    <t>Plaat</t>
  </si>
  <si>
    <t>List</t>
  </si>
  <si>
    <t>blad</t>
  </si>
  <si>
    <t>Side</t>
  </si>
  <si>
    <t>Blad</t>
  </si>
  <si>
    <t>Stranica</t>
  </si>
  <si>
    <t>Blechanschlussprofil</t>
  </si>
  <si>
    <t>metal sheet connection profile</t>
  </si>
  <si>
    <t>bande de solin métallique</t>
  </si>
  <si>
    <t>Profilo di raccordo in lamiera</t>
  </si>
  <si>
    <t>napojovací profil</t>
  </si>
  <si>
    <t>Profil łączący z blachy</t>
  </si>
  <si>
    <t>Lemezcsatlakozó profil</t>
  </si>
  <si>
    <t>plechový pripojovací profil</t>
  </si>
  <si>
    <t>Plaataansluitprofiel</t>
  </si>
  <si>
    <t>Pločevinasti priključni profil</t>
  </si>
  <si>
    <t>anslutningsprofil i plåt</t>
  </si>
  <si>
    <t>Tilslutningsprofil for metalplade</t>
  </si>
  <si>
    <t>Koblingsprofil i platemetall</t>
  </si>
  <si>
    <t>Limeni priključni profil</t>
  </si>
  <si>
    <t>Blitzschutzklemme</t>
  </si>
  <si>
    <t>lightning protection clamp</t>
  </si>
  <si>
    <t>agrafe parafoudre</t>
  </si>
  <si>
    <t>Morsetto per il collegamento al parafulmine</t>
  </si>
  <si>
    <t>Svorka bleskosvodu</t>
  </si>
  <si>
    <t>zacisk ochrony odgromowej</t>
  </si>
  <si>
    <t>villámhárító rögzítő csipesz</t>
  </si>
  <si>
    <t>prvok napojenia bleskozvodu</t>
  </si>
  <si>
    <t>bliksemafleiderklem</t>
  </si>
  <si>
    <t xml:space="preserve">nosilec strelovoda </t>
  </si>
  <si>
    <t>åskledarklämma</t>
  </si>
  <si>
    <t>lynbeskyttelsesklemme</t>
  </si>
  <si>
    <t>lynavlederklemme</t>
  </si>
  <si>
    <t>Gromobranska stezaljka</t>
  </si>
  <si>
    <t>Brandschott</t>
  </si>
  <si>
    <t>firewall</t>
  </si>
  <si>
    <t>cloison coupe-feu</t>
  </si>
  <si>
    <t>Paratia tagliafuoco</t>
  </si>
  <si>
    <t>Požární přepážka</t>
  </si>
  <si>
    <t>Zapora ogniowa</t>
  </si>
  <si>
    <t>Tűzfal</t>
  </si>
  <si>
    <t>protipožiarna stena</t>
  </si>
  <si>
    <t>Brandbeveiliging</t>
  </si>
  <si>
    <t>Požarni zid</t>
  </si>
  <si>
    <t>brandvägg</t>
  </si>
  <si>
    <t>Brandvæg</t>
  </si>
  <si>
    <t>Brannmur</t>
  </si>
  <si>
    <t>Vatrostalna pregrada</t>
  </si>
  <si>
    <t>Braun/Anthrazit</t>
  </si>
  <si>
    <t>brown/anthracite</t>
  </si>
  <si>
    <t>brun/anthracite</t>
  </si>
  <si>
    <t>marrone/antracite</t>
  </si>
  <si>
    <t>tmavě hnědá/antracit</t>
  </si>
  <si>
    <t>brązowy / antracytowy</t>
  </si>
  <si>
    <t>barna/antracit</t>
  </si>
  <si>
    <t>hnedá/antracitová</t>
  </si>
  <si>
    <t>bruin/antraciet</t>
  </si>
  <si>
    <t>anodik rjava/antracitna</t>
  </si>
  <si>
    <t>brun/antracit</t>
  </si>
  <si>
    <t>brun/antrazit</t>
  </si>
  <si>
    <t>brun/antrasitt</t>
  </si>
  <si>
    <t>Smeđa/antracit</t>
  </si>
  <si>
    <t>Brustblech</t>
  </si>
  <si>
    <t>apron</t>
  </si>
  <si>
    <t>abergement bas</t>
  </si>
  <si>
    <t>Lamiera frontale</t>
  </si>
  <si>
    <t>Plech pro napojení na stěnu</t>
  </si>
  <si>
    <t>Dolne oblachowanie</t>
  </si>
  <si>
    <t>Falszegély</t>
  </si>
  <si>
    <t>čelný lemovací plech</t>
  </si>
  <si>
    <t>Borstplaat</t>
  </si>
  <si>
    <t>Sprednja pločevina</t>
  </si>
  <si>
    <t>bröstplåt</t>
  </si>
  <si>
    <t>Brystplade</t>
  </si>
  <si>
    <t>Brystplate</t>
  </si>
  <si>
    <t>Parapetna ploča</t>
  </si>
  <si>
    <t>CAD-DETAILS</t>
  </si>
  <si>
    <t>CAD DETAILS</t>
  </si>
  <si>
    <t>DÉTAILS CAO</t>
  </si>
  <si>
    <t>DETTAGLI CAD</t>
  </si>
  <si>
    <t>CAD detaily</t>
  </si>
  <si>
    <t>DETALE CAD</t>
  </si>
  <si>
    <t>CAD-RÉSZLETEK</t>
  </si>
  <si>
    <t>CAD-DETAILY</t>
  </si>
  <si>
    <t>PODROBNOSTI CAD</t>
  </si>
  <si>
    <t>KONSTRUKTIONSUNDERLAG I CADFORMAT</t>
  </si>
  <si>
    <t>CAD-POJEDINOSTI</t>
  </si>
  <si>
    <t>Sturmsicherungsclip notwendig!</t>
  </si>
  <si>
    <t>Clip required!</t>
  </si>
  <si>
    <t>Clip tempête requis !</t>
  </si>
  <si>
    <t>Richiesta clip!</t>
  </si>
  <si>
    <t>Nutno použít Clip</t>
  </si>
  <si>
    <t>Klips konieczny!</t>
  </si>
  <si>
    <t>Viharkapocs szükséges!</t>
  </si>
  <si>
    <t>Nutné použiť antivibračnú svorku!</t>
  </si>
  <si>
    <t>Clip noodzakelijk!</t>
  </si>
  <si>
    <t>Potrebna je varnostna sponka za nevihto!</t>
  </si>
  <si>
    <t>Clips nödvändigt!</t>
  </si>
  <si>
    <t>Klips nødvendig!</t>
  </si>
  <si>
    <t>Clip potreban!</t>
  </si>
  <si>
    <t>Dachaufbauten bei kleinformatigen Metalleindeckungen</t>
  </si>
  <si>
    <t>Roof structures with small-format metal roof coverings</t>
  </si>
  <si>
    <t>Constructions hors-combles pour couvertures métalliques de petit format</t>
  </si>
  <si>
    <t>Strutture del tetto per coperture metalliche di piccolo formato</t>
  </si>
  <si>
    <t>Střešní skladby u maloformátových hliníkových krytin</t>
  </si>
  <si>
    <t>Konstrukcje dachowe wykonywane z użyciem małoformatowych pokryć metalowych</t>
  </si>
  <si>
    <t>Tető rétegrend kiselemes fémburkolatok esetén</t>
  </si>
  <si>
    <t>Skladby strechy pri maloformátových kovových krytinách</t>
  </si>
  <si>
    <t>Dakmontages voor metalen gootstukken in klein formaat</t>
  </si>
  <si>
    <t>Strešne konstrukcije s kovinsko kritino majhnega formata</t>
  </si>
  <si>
    <t>Takkonstruktioner med plåttak i småformat</t>
  </si>
  <si>
    <t>Tagkonstruktioner med små metalafdækninger</t>
  </si>
  <si>
    <t>Takpåbygg med metallkledning i småformater</t>
  </si>
  <si>
    <t>Krovne konstrukcije s metalnim pokrovom malog formata</t>
  </si>
  <si>
    <t>Dachaufbauten bei PREFALZ Eindeckungen</t>
  </si>
  <si>
    <t>Roof structures with Prefalz coverings</t>
  </si>
  <si>
    <t>Constructions hors-combles pour couvertures PREFALZ</t>
  </si>
  <si>
    <t>Strutture del tetto per coperture metalliche in PREFALZ</t>
  </si>
  <si>
    <t>Střešní skladby u PREFALZ drážkovaných krytin</t>
  </si>
  <si>
    <t>Konstrukcje dachowe wykonywane z pokryciami PREFALZ</t>
  </si>
  <si>
    <t>Tető rétegrend PREFALZ burkolatok esetén</t>
  </si>
  <si>
    <t>Skladby strechy pri krytinách PREFALZ</t>
  </si>
  <si>
    <t>Dakmontages met PREFALZ-gootstukken</t>
  </si>
  <si>
    <t>Strešne konstrukcije s kritino PREFALZ</t>
  </si>
  <si>
    <t>Takkonstruktioner med PREFALZ-beläggning</t>
  </si>
  <si>
    <t>Tagkonstruktioner med PREFALZ afdækninger</t>
  </si>
  <si>
    <t>Takpåbygg med PREFALZ-bånd</t>
  </si>
  <si>
    <t>Krovne konstrukcije s PREFALZ pokrovima</t>
  </si>
  <si>
    <t>DACHENTWÄSSERUNG</t>
  </si>
  <si>
    <t>ROOF DRAINAGE</t>
  </si>
  <si>
    <t>GOUTTIÈRES</t>
  </si>
  <si>
    <t>SMALTIMENTO ACQUE</t>
  </si>
  <si>
    <t>Odvodňovací systém</t>
  </si>
  <si>
    <t>ODWODNIENIE DAHU</t>
  </si>
  <si>
    <t>TETŐ VÍZELVEZETÉS</t>
  </si>
  <si>
    <t>ODVODNENIE STRECHY</t>
  </si>
  <si>
    <t>DAKAFWATERING</t>
  </si>
  <si>
    <t>sistem za odvodnjavanje</t>
  </si>
  <si>
    <t>TAKDRÄNERING</t>
  </si>
  <si>
    <t>TAGDRÆNING</t>
  </si>
  <si>
    <t>TAKDRENERING</t>
  </si>
  <si>
    <t>DRENAŽA KROVA</t>
  </si>
  <si>
    <t>Dachfenster mit Einschubkeil über 25° Dachneigung.</t>
  </si>
  <si>
    <t>Roof windows with an insert wedge over 25°</t>
  </si>
  <si>
    <t>Lucarne avec coyau pour pentes de toit supérieures à 25°.</t>
  </si>
  <si>
    <t>Finestra per tetto con cuneo di inserimento per tetti con pendenza superiore a 25°.</t>
  </si>
  <si>
    <t>Střešní okno s náběhovým klínem nad 25°</t>
  </si>
  <si>
    <t>Okno dachowe z klinem wsuwanym poniżej 25° nachylenia dachu.</t>
  </si>
  <si>
    <t>Tetőablak betétes ékkel 25°-os tetőhajlásszög felett.</t>
  </si>
  <si>
    <t>Strešné okno s vloženým klinom pri sklone strechy viac ako 25°.</t>
  </si>
  <si>
    <t>Dakraam met insteekspie over 25° dakhelling.</t>
  </si>
  <si>
    <t>Strešno okno z vrivnim klinom nad 25° naklona strehe.</t>
  </si>
  <si>
    <t>Takfönster med inskjutbar kil över 25° taklutning.</t>
  </si>
  <si>
    <t>Tagvindue med skydekile over 25° taghældning.</t>
  </si>
  <si>
    <t>Takvindu med innskyvningskile over 25° takvinkel.</t>
  </si>
  <si>
    <t>Krovni prozor s klinom koji se uvlači preko 25° nagiba krova.</t>
  </si>
  <si>
    <t>Dachflächenfenster mit Aufkeilrahmen unter 15° Dachneigung.</t>
  </si>
  <si>
    <t>Roof window flashing with wedge frames under 15°</t>
  </si>
  <si>
    <t>Fenêtre de toit avec sous-costière (pente de toit inférieure à 15°).</t>
  </si>
  <si>
    <t>Finestra per tetto con telaio a cunei per tetti con pendenza inferiore a 15°.</t>
  </si>
  <si>
    <t>střešní okno pod 15° se zvedacím rámem</t>
  </si>
  <si>
    <t>Okna dachowe z ościeżnicą klinową poniżej 15° nachylenia dachu.</t>
  </si>
  <si>
    <t>Ékelt keretes tetősíkablakok 15°-os tetőhajlásszög alatt.</t>
  </si>
  <si>
    <t>Strešné okno s klinovými rámami pri sklone strechy menej ako 15°.</t>
  </si>
  <si>
    <t>Dakvensters met spleetkozijnen onder 15° dakhelling.</t>
  </si>
  <si>
    <t>Strešno okno s klinastim okvirjem pod 15° naklona strehe.</t>
  </si>
  <si>
    <t>Takfönster med kilramar under 15° taklutning.</t>
  </si>
  <si>
    <t>Tagvindue med kileramme under 15° taghældning.</t>
  </si>
  <si>
    <t>Takvindu med kilekarmer under 15° takhelling.</t>
  </si>
  <si>
    <t>Ležeći krovni prozor s okvirom ispod 15° nagiba krova.</t>
  </si>
  <si>
    <t>Dachflächenfenster mit Einschubkeil über 25° Dachneigung. Anwendung in schneereichen Gebieten. Die Notwendigkeit des Einschubkeils ist abhängig von Objekteigenschaften, Standort, sowie vom Vorhandensein eines Schneeschutzes. Der fachgerechte Einbau der Dachflächenfenster erfolgt gemäß den Herstellerrichtlinien des Dachflächenfensters.</t>
  </si>
  <si>
    <t>Roof window flashing with an insert wedge on a roof pitch over 25°. Installation in snowy areas. The need for the insert wedge depends on the building’s properties, the location and whether or not there is a snow protection system. Professional installation of the roof window flashing should be carried out according to the manufacturer’s guidelines for the roof window flashing.</t>
  </si>
  <si>
    <t>Fenêtre de toit avec coyau pour pentes de toit supérieures à 25° Utilisation dans les régions à fort enneigement. L’utilisation ou non d’un coyau sera fonction des particularités du bâtiment, de sa situation géographique et de la présence ou non d’un système de rétention de neige. Veiller à ce que la pose soit effectuée par un professionnel et conformément aux instructions fournies par le fabricant de la fenêtre de toit.</t>
  </si>
  <si>
    <t>Finestra per tetto con cuneo di inserimento per tetti con pendenza superiore a 25°. Utilizzo in zone nevose. La necessità del cuneo di inserimento dipende dalle caratteristiche dell'immobile, dalla posizione e dalla presenza di un paraneve. L'installazione professionale delle finestre per tetto viene effettuata secondo le linee guida del produttore delle finestre.</t>
  </si>
  <si>
    <t>Střešní okno s náběhovým klínem nad 25° střešního sklonu. Použití v oblastech bohatých na sníh. Nutnost náběhového klínu závisí na vlastnostech objektu, lokalitě, jakož i použití protisněhového opatření. Odborná montáž  střešních oken dle technologického návodu výrobce střešních oken.</t>
  </si>
  <si>
    <t>Okno dachowe z ościeżnicą klinową poniżej 25° nachylenia dachu. Stosowanie na terenach, gdzie występują opady śniegu. Konieczność zastosowania klina wsuwanego zależy od charakterystyki obiektu, lokalizacji, a także obecności zabezpieczeń przeciwśniegowych. Konieczne jest przeprowadzenie fachowego montażu okna dachowego zgodnie z wytycznymi jego producenta.</t>
  </si>
  <si>
    <t>Tetősíkablak betétes ékkel 25°-os tetőhajlásszög felett. Havas területeken való használat. A betétes ék szükségessége az épület jellemzőitől, a helytől, valamint a hóvédelem meglététől függ. A szakszerű beépítést a tetősíkablak gyártójának útmutatója szerint kell elvégezni.</t>
  </si>
  <si>
    <t>Strešné okno s vloženým klinom pri sklone strechy viac ako 25°. Použitie v oblastiach bohatých na sneh. Potreba použitia vloženého klinu závisí od vlastností objektu, lokality, ako aj od existencie protisnehovej ochrany. Pri odbornej montáži sa musí postupovať podľa smerníc výrobcu strešného okna.</t>
  </si>
  <si>
    <t>Dakraam met insteekspie boven 25° dakhelling. Gebruik in besneeuwde gebieden. De noodzaak van de insteekspie hangt af van de kenmerken van het object, de plaats, alsmede de aanwezigheid van een sneeuwvanger. De professionele montage van het dakraam vindt plaats volgens de fabrikantrichtlijnen van het dakraam.</t>
  </si>
  <si>
    <t>Strešno okno z vrivnim klinom nad 25° naklona strehe. Uporaba na območjih z veliko snega. Potreba po vrivnem klinu je odvisna od lastnosti objekta, lokacije in od tega, ali je prisoten snegolov. Profesionalna montaža strešnega okna poteka po navodilih proizvajalca strešnega okna.</t>
  </si>
  <si>
    <t>Takfönster med inskjutbar kil över 25° taklutning. Applicering i snörika områden. Behovet av inskjutningskilen beror på fastighetens egenskaper, läget och om det finns snöskydd. Professionell montering av takfönstret utförs i enlighet med tillverkarens riktlinjer för takfönstret.</t>
  </si>
  <si>
    <t>Tagvindue med skydekile over 25° taghældning. Anvendelse i snerige områder. Behovet for skydekilen afhænger af ejendommens egenskaber, beliggenheden, og om der er snesikring. Professionel montering af ​tagvinduet sker efter tagvinduets producentvejledning.</t>
  </si>
  <si>
    <t>Takvindu med innskyvningskile over 25° takvinkel. Bruk i snørike områder. Behovet for innskyvningskilen avhenger av eiendommens egenskaper, beliggenhet og om det foreligger snøsikring. Den profesjonelle monteringen skjer i henhold til produsentens retningslinjer for takvinduet.</t>
  </si>
  <si>
    <t>Ležeći krovni prozor s klinom koji se uvlači preko 25° nagiba krova. Primjena u snježnim područjima. Potreba za klinom ovisi o svojstvima objekta, lokaciji i ima li zaštitu od snijega. Profesionalna montaža ležećeg krovnog prozora provodi se prema uputama proizvođača ležećeg krovnog prozora.</t>
  </si>
  <si>
    <t>Dachflächenfenstereinfassung für PREFALZ</t>
  </si>
  <si>
    <t>Roof window flashing for PREFALZ</t>
  </si>
  <si>
    <t>abergement de fenêtre de toit pour PREFALZ</t>
  </si>
  <si>
    <t>Conversa finestra per tetti a bassa pendenza per PREFALZ</t>
  </si>
  <si>
    <t>Lemování střešního okna pro PREFALZ</t>
  </si>
  <si>
    <t>Kołnierz okna dachowego PREFALZ</t>
  </si>
  <si>
    <t>Burkolókeret tetősíkablakhoz PREFALZ esetén</t>
  </si>
  <si>
    <t>lemovanie pre strešné okno pre PREFALZ</t>
  </si>
  <si>
    <t>Dakraamomranding voor PREFALZ</t>
  </si>
  <si>
    <t>Okvir strešnega okna za PREFALZ</t>
  </si>
  <si>
    <t>Skylight surround för PREFALZ</t>
  </si>
  <si>
    <t>Tagvinduesramme til PREFALZ</t>
  </si>
  <si>
    <t>Innfatning til takvindu for PREFALZ</t>
  </si>
  <si>
    <t>Opšav za ležeći krovni prozor za PREFALZ</t>
  </si>
  <si>
    <t>Dachlattung 50/30 mm</t>
  </si>
  <si>
    <t>roof battens 50/30 mm</t>
  </si>
  <si>
    <t>lattage (50/30 mm)</t>
  </si>
  <si>
    <t>Listellatura 50/30 mm</t>
  </si>
  <si>
    <t>laťování 50/30 mm</t>
  </si>
  <si>
    <t>Łaty dachowe 50/30 mm</t>
  </si>
  <si>
    <t>Tetőlécezés 50/30 mm</t>
  </si>
  <si>
    <t>strešné latovanie 50/30 mm</t>
  </si>
  <si>
    <t>Daklatten 50/30 mm</t>
  </si>
  <si>
    <t>Strešne letve 50/30 mm</t>
  </si>
  <si>
    <t>Takläkt 50/30 mm</t>
  </si>
  <si>
    <t>Taglægter 50/30 mm</t>
  </si>
  <si>
    <t>Taklekter 50/30 mm</t>
  </si>
  <si>
    <t>Krovne letve 50/30 mm</t>
  </si>
  <si>
    <t>Dachluke (595 × 595 mm); komplett mit Holzrahmen</t>
  </si>
  <si>
    <t>roof hatch (595 x 595 mm); complete with wooden frame</t>
  </si>
  <si>
    <t>tabatière (595 × 595 mm) ; avec châssis en bois</t>
  </si>
  <si>
    <t>Passo uomo (595x595 mm) completo di telaio in legno</t>
  </si>
  <si>
    <t>Výlezové okno (595x595 mm) komplett s dřevěným rámem</t>
  </si>
  <si>
    <t>właz dachowy (595 x 595 mm); kompletny na drewnianej ramie.</t>
  </si>
  <si>
    <t>tetőkibúvó ablak (595x595mm) komplett, fa kerettel</t>
  </si>
  <si>
    <t>povalové okno (595 x 595 mm) komplet s dreveným rámom</t>
  </si>
  <si>
    <t>dakluik (595 x 595 mm) compleet met houten frame</t>
  </si>
  <si>
    <t>zasilno strešno okno (595 x 595 mm) vklj. Z lesenim okvirjem</t>
  </si>
  <si>
    <t>taklucka (595 x 595 mm) komplett med träram</t>
  </si>
  <si>
    <t>tagluge (595x595 mm) komplet med træramme</t>
  </si>
  <si>
    <t>takluke (595x595 mm) komplett med treramme</t>
  </si>
  <si>
    <t>Izlazni krovni prozor (595 × 595 mm); u kompletu s drvenim okvirom</t>
  </si>
  <si>
    <t>Dachlukendeckel</t>
  </si>
  <si>
    <t>roof hatch cover</t>
  </si>
  <si>
    <t>ouvrant de tabatière</t>
  </si>
  <si>
    <t>Passo uomo</t>
  </si>
  <si>
    <t>Poklop výlezového okna</t>
  </si>
  <si>
    <t>pokrywa wyłazu dachowego</t>
  </si>
  <si>
    <t>fedél tetőkibúvó ablakhoz</t>
  </si>
  <si>
    <t>kryt na povalové okno</t>
  </si>
  <si>
    <t>dakluikdeksel</t>
  </si>
  <si>
    <t>pokrov za zasilno strešno okno</t>
  </si>
  <si>
    <t>takluckskåpa</t>
  </si>
  <si>
    <t>taglugedæksel</t>
  </si>
  <si>
    <t>deksel for takluke</t>
  </si>
  <si>
    <t>Poklopac izlaznog krovnog prozora</t>
  </si>
  <si>
    <t>Dachlukendeckel ohne Holzrahmen</t>
  </si>
  <si>
    <t>roof hatch cover (without wooden frame)</t>
  </si>
  <si>
    <t>ouvrant de tabatière sans châssis en bois</t>
  </si>
  <si>
    <t>Coperchio per passo uomo (senza telaio in legno)</t>
  </si>
  <si>
    <t>Poklop výlezového okna bez dřevěného rámu</t>
  </si>
  <si>
    <t>Pokrywa wyłazu dachowego bez ramy drewnianej</t>
  </si>
  <si>
    <t>Tetőkibúvó ablak fakeret nélkül</t>
  </si>
  <si>
    <t>kryt na povalové okno bez dreveného rámu</t>
  </si>
  <si>
    <t>Dakluikdeksel zonder houten frame</t>
  </si>
  <si>
    <t>Pokrov strešne line brez lesenega okvirja</t>
  </si>
  <si>
    <t>Taklucka utan träram</t>
  </si>
  <si>
    <t>Taglugeafdækning uden træramme</t>
  </si>
  <si>
    <t>Taklukedeksel uten treramme</t>
  </si>
  <si>
    <t>Poklopac izlaznog krovnog prozora bez drvenog okvira</t>
  </si>
  <si>
    <t>Dachlukendeckel mit Holzrahmen  (Innenmaß: 600 × 600 mm)</t>
  </si>
  <si>
    <t>roof hatch cover with wooden frame (internal dimensions: 600 × 600 mm)</t>
  </si>
  <si>
    <t>ouvrant de tabatière avec châssis en bois  (dimensions intérieures : 600 × 600 mm)</t>
  </si>
  <si>
    <t>Passo uomo con telaio in legno
(misura interna 600 x 600 mm)</t>
  </si>
  <si>
    <t>Výlezové okno včetně dřevěného rámu (vnitřní rozměr 600x600mm)</t>
  </si>
  <si>
    <t>pokrywa wyłazu dachowego z drewnianą ramą (wymiary wewnętrzne: 600 x 600 mm)</t>
  </si>
  <si>
    <t>tetőkibúvó ablak fa kerettel (belső méret 600x600mm)</t>
  </si>
  <si>
    <t>kryt na povalové okno s dreveným rámom
(vnútorný rozmer 600 x 600mm)</t>
  </si>
  <si>
    <t>dakluikdeksel met houten frame
(binnenmaat 600 x 600 mm)</t>
  </si>
  <si>
    <t>pokrov za zasilno strešno okno z lesenim okvirjem (notranja mera 600 x 600 mm)</t>
  </si>
  <si>
    <t>takluckskåpa med träram (invändigt mått 600 x 600 mm)</t>
  </si>
  <si>
    <t>taglugedæksel med træramme (indvendigt mål 600x600 mm)</t>
  </si>
  <si>
    <t>deksel for takluke med treramme
(innvendig mål 600x600 mm)</t>
  </si>
  <si>
    <t>Poklopac izlaznog krovnog prozora s drvenim okvirom  (unutarnje dimenzije: 600 × 600 mm)</t>
  </si>
  <si>
    <t>Dachlukendeckel (Innenmaß: 600 × 600 mm)</t>
  </si>
  <si>
    <t>roof hatch cover (internal dimensions: 600 × 600 mm)</t>
  </si>
  <si>
    <t>ouvrant de tabatière (dimensions intérieures : 600 × 600 mm)</t>
  </si>
  <si>
    <t>Passo uomo
(misura interna 600 x 600 mm)</t>
  </si>
  <si>
    <t>Poklop výlezového okna (vnitřní rozměr 600 x 600 mm)</t>
  </si>
  <si>
    <t>pokrywa wyłazu dachu (wymiary wewnętrzne: 600 x 600 mm)</t>
  </si>
  <si>
    <t>fedél tetőkibúvó ablakhoz (belső méret 600x600mm)</t>
  </si>
  <si>
    <t>kryt na povalové okno
(vnútorný rozmer 600 x 600 mm)</t>
  </si>
  <si>
    <t>dakluikdeksel
(binnenmaat 600 x 600 mm)</t>
  </si>
  <si>
    <t>pokrov za zasilno strešno okno (notranja mera 600 x 600)</t>
  </si>
  <si>
    <t>takluckskåpa (invändigt mått 600 x 600 mm)</t>
  </si>
  <si>
    <t>taglugedæksel
(indvendigt mål 600 x 600 mm)</t>
  </si>
  <si>
    <t>deksel for takluke
(innvendig mål 600 x 600 mm)</t>
  </si>
  <si>
    <t>Poklopac izlaznog krovnog prozora (unutarnje dimenzije: 600 × 600 mm)</t>
  </si>
  <si>
    <t>Dachneigung über 25° (47 %)</t>
  </si>
  <si>
    <t>roof pitch over 25° (47%)</t>
  </si>
  <si>
    <t>Pente de toit : supérieure à 25° (soit 47 %)</t>
  </si>
  <si>
    <t>Pendenza del tetto superiore a 25° (47%)</t>
  </si>
  <si>
    <t>střešní sklon nad 25° (47%)</t>
  </si>
  <si>
    <t>Nachylenie dachu powyżej 25° (47%)</t>
  </si>
  <si>
    <t>25° (47 %) feletti tetőhajlásszög</t>
  </si>
  <si>
    <t>sklon strechy viac ako 25° (47 %)</t>
  </si>
  <si>
    <t>Dakhelling boven 25° (47 %)</t>
  </si>
  <si>
    <t>Naklon strehe 25°(47 %)</t>
  </si>
  <si>
    <t>Taklutning över 25° (47 %)</t>
  </si>
  <si>
    <t>Taghældning over 25° (47 %)</t>
  </si>
  <si>
    <t>Takvinkel over 25° (47 %)</t>
  </si>
  <si>
    <t>Nagib krova preko 25° (47 %)</t>
  </si>
  <si>
    <t>DACHPANEEL FX.12</t>
  </si>
  <si>
    <t>FX.12 ROOF PANEL</t>
  </si>
  <si>
    <t>PANNEAU DE TOITURE FX.12</t>
  </si>
  <si>
    <t>FX.12</t>
  </si>
  <si>
    <t>STŘEŠNÍ PANEL FX.12</t>
  </si>
  <si>
    <t>PANEL DACHOWY FX.12</t>
  </si>
  <si>
    <t>FX.12 TETŐFEDŐ PANEL</t>
  </si>
  <si>
    <t>STREŠNÝ PANEL FX.12</t>
  </si>
  <si>
    <t>DAKPANEEL FX.12</t>
  </si>
  <si>
    <t>strešni panel fx.12</t>
  </si>
  <si>
    <t>TAKPANEL FX.12</t>
  </si>
  <si>
    <t>TAGPANEL FX.12</t>
  </si>
  <si>
    <t>KROVNI PANEL FX.12</t>
  </si>
  <si>
    <t>DACHPLATTE</t>
  </si>
  <si>
    <t>ROOF TILE</t>
  </si>
  <si>
    <t>TUILE</t>
  </si>
  <si>
    <t>TEGOLA</t>
  </si>
  <si>
    <t>FALCOVANÁ TAŠKA</t>
  </si>
  <si>
    <t>DACHÓWKA KLASYCZNA</t>
  </si>
  <si>
    <t>CLASSIC ELEM</t>
  </si>
  <si>
    <t>STREŠNÁ FALCOVANÁ ŠKRIDLA</t>
  </si>
  <si>
    <t>DAKPLAAT</t>
  </si>
  <si>
    <t>strešna plošča</t>
  </si>
  <si>
    <t>TAKPLATTA</t>
  </si>
  <si>
    <t>TAGPLADE</t>
  </si>
  <si>
    <t>TAKPLATE</t>
  </si>
  <si>
    <t>KROVNA PLOČA</t>
  </si>
  <si>
    <t>Dachplatte (600 × 420 mm; 40 Stk./Karton); inkl. Rillennägel (28/30) und Patenthafte</t>
  </si>
  <si>
    <t>roof tile (600 × 420 mm, 40 pc./box), including ring nails (28/30) and patent clips</t>
  </si>
  <si>
    <t>tuile (600 × 420 mm ; 40 par carton) ; avec clous annelés (28/30) et pattes brevetées</t>
  </si>
  <si>
    <t>Tegola (600 x 420 mm, 40 pz./cart.) incl. chiodi zigrinati (28/30) e graffette</t>
  </si>
  <si>
    <t>Falcovaná taška (600 x 420 mm, 40 ks./Kart.) vč. vroubkovaných hřeníků (28/30) a patentovaných příponek</t>
  </si>
  <si>
    <t>Dachówka klasyczna (600 × 420 mm, 40 szt./opakowanie), z gwoździami (28/30) i patentowymi zaczepami</t>
  </si>
  <si>
    <t>Classic elem (600 x 420 mm, 40db/doboz) bordás szeggel (28/30) és rögzítőhafterral</t>
  </si>
  <si>
    <t>falcovaná škridla (600 x 420 mm, 40 ks/kartón) vrátane ryhovaných klincov (2,8/30) a patentovaných príponiek</t>
  </si>
  <si>
    <t>dakplaat (600 x 420 mm, 40 Stks./doos) incl. groefspijkers (28/30) en gepatenteerd hechtmiddel</t>
  </si>
  <si>
    <t>strešna plošča (600 x 420 mm, 40 kos/škatlo) vključno z narebrenimi žičniki 28/30 in patentnimi sidri</t>
  </si>
  <si>
    <t>takplatta (600 x 420 mm, 40 st./kart.) inkl. räfflade spikar (28/30) och patenthäftare</t>
  </si>
  <si>
    <t>tagplade (600 x 420 mm, 40 stk./kart.) inkl. rillesøm (28/30) og patentspænde</t>
  </si>
  <si>
    <t>takplate (600 x 420 mm, 40 stk./kart.) inkl. riflet spiker (28/30) og patenterte festebraketter</t>
  </si>
  <si>
    <t>Krovna ploča (600 × 420 mm; 40 kom./kutija); uklj. vijci (28/30) i patentni učvršćivač</t>
  </si>
  <si>
    <t>DACHPLATTE R.16</t>
  </si>
  <si>
    <t>R.16 ROOF TILE</t>
  </si>
  <si>
    <t>R.16</t>
  </si>
  <si>
    <t>TEGOLA R.16</t>
  </si>
  <si>
    <t>STŘEŠNÍ PANEL R.16</t>
  </si>
  <si>
    <t>DACHÓWKA R.16</t>
  </si>
  <si>
    <t>R.16 TETŐFEDŐ ELEM</t>
  </si>
  <si>
    <t>STREŠNÁ ŠKRIDLA R.16</t>
  </si>
  <si>
    <t>DAKPLAAT R.16</t>
  </si>
  <si>
    <t>strešna plošča r.16</t>
  </si>
  <si>
    <t>TAKPLATTA R.16</t>
  </si>
  <si>
    <t>TAGPLADE R.16</t>
  </si>
  <si>
    <t>TAKPLATE R.16</t>
  </si>
  <si>
    <t>KROVNA PLOČA R.16</t>
  </si>
  <si>
    <t>Dachplatte R.16 (700 × 420 mm)</t>
  </si>
  <si>
    <t>R.16 roof tile (700 × 420 mm)</t>
  </si>
  <si>
    <t>R.16 (700 × 420 mm)</t>
  </si>
  <si>
    <t>Tegola R.16 (700 x 420 mm)</t>
  </si>
  <si>
    <t>Střešní panel R.16 (700 x 420 mm)</t>
  </si>
  <si>
    <t>Dachówka R.16 (700 × 420 mm)</t>
  </si>
  <si>
    <t>R.16 tetőfedő elem (700x420mm)</t>
  </si>
  <si>
    <t>strešná škridla R.16 (700 x 420 mm)</t>
  </si>
  <si>
    <t>dakplaat R.16 (700 × 420 mm)</t>
  </si>
  <si>
    <t>Prefa strešna plošča R.16 (700 x 420 mm)</t>
  </si>
  <si>
    <t>takplatta R.16 (700 × 420 mm)</t>
  </si>
  <si>
    <t>tagplade R.16 (700 × 420 mm)</t>
  </si>
  <si>
    <t>takplate R.16 (700 × 420 mm)</t>
  </si>
  <si>
    <t>Krovna ploča R.16 (700 × 420 mm)</t>
  </si>
  <si>
    <t>Dachraute (29 × 29 mm; 120 Stk./Karton)</t>
  </si>
  <si>
    <t>rhomboid roof tile (29 × 29 mm, 120 pc./box)</t>
  </si>
  <si>
    <t>losange de toiture (29 × 29 mm ; 120 par carton)</t>
  </si>
  <si>
    <t>Scaglia 29 (29x29 mm, 120 pz./cf.)</t>
  </si>
  <si>
    <t>Střešní šablona (29x29 mm, 120 ks./balení)</t>
  </si>
  <si>
    <t>Dachówka romb (29 × 29 mm, 120 szt./opak.)</t>
  </si>
  <si>
    <t>tetőfedő rombusz (29x29 mm, 120 db./doboz)</t>
  </si>
  <si>
    <t>strešná šablóna (29x29 mm, 120 ks/kart.)</t>
  </si>
  <si>
    <t>daklosange (29 × 29 mm, 120 stks./doos)</t>
  </si>
  <si>
    <t>Prefa strešni romb (290x290 mm, 120 kos/škatlo)</t>
  </si>
  <si>
    <t>takromb (29 × 29 mm, 120 st./kart.)</t>
  </si>
  <si>
    <t>rudeformet tagplade (29 × 29 mm, 120 stk./kart.)</t>
  </si>
  <si>
    <t>takstein (29 × 29 mm, 120 stk./kart.)</t>
  </si>
  <si>
    <t>Krovni romb (29 × 29 mm; 120 kom./kutija)</t>
  </si>
  <si>
    <t>Dachraute (440 × 440 mm; 42 Stk./Karton)</t>
  </si>
  <si>
    <t>rhomboid roof tile (440 × 440 mm, 42 pc./box)</t>
  </si>
  <si>
    <t>losange de toiture (440 × 440 mm ; 42 par carton)</t>
  </si>
  <si>
    <t>Scaglia 44 (440 x 440 mm, 42 pz./cf.)</t>
  </si>
  <si>
    <t>Střešní šablona (440 x 440 mm, 42 ks./balení)</t>
  </si>
  <si>
    <t>Dachówka romb (440 × 440 mm, 42 szt./opak.)</t>
  </si>
  <si>
    <t>tetőfedő rombusz (440 x 440 mm, 42 db./doboz)</t>
  </si>
  <si>
    <t>strešná šablóna  (440 x 440 mm, 42 ks/kart.)</t>
  </si>
  <si>
    <t>daklosange (440 × 440 mm, 42 stks./doos)</t>
  </si>
  <si>
    <t>strešni romb (440 mm x 440 mm, 42 kos/škatlo)</t>
  </si>
  <si>
    <t>takromb (440 × 440 mm, 42 st./kart.)</t>
  </si>
  <si>
    <t>rudeformet tagplade (440 × 440 mm, 42 stk./kart.)</t>
  </si>
  <si>
    <t>takstein (440 × 440 mm, 42 stk./kart.)</t>
  </si>
  <si>
    <t>Krovni romb (440 × 440 mm; 42 kom./kutija)</t>
  </si>
  <si>
    <t>DACHRAUTE 29 × 29</t>
  </si>
  <si>
    <t>RHOMBOID ROOF TILE 29 × 29</t>
  </si>
  <si>
    <t>LOSANGE DE TOITURE 29 × 29</t>
  </si>
  <si>
    <t>SCAGLIA 29</t>
  </si>
  <si>
    <t>STŘEŠNÍ ŠABLONA 29x29</t>
  </si>
  <si>
    <t>DACHÓWKA ROMB 29 × 29</t>
  </si>
  <si>
    <t>29X29 TETŐFEDŐ ROMBUSZ</t>
  </si>
  <si>
    <t>STREŠNÁ ŠABLÓNA 29x29</t>
  </si>
  <si>
    <t>DAKLOSANGE 29 × 29</t>
  </si>
  <si>
    <t>strešni romb 29x29</t>
  </si>
  <si>
    <t>TAKROMB 29 × 29</t>
  </si>
  <si>
    <t>RUDEFORMET TAGPLADE 29 × 29</t>
  </si>
  <si>
    <t>TAKSTEIN 29 × 29</t>
  </si>
  <si>
    <t>KROVNI ROMB 29 × 29</t>
  </si>
  <si>
    <t>DACHRAUTE 44 × 44</t>
  </si>
  <si>
    <t>RHOMBOID ROOF TILE 44 × 44</t>
  </si>
  <si>
    <t>LOSANGE DE TOITURE 44 × 44</t>
  </si>
  <si>
    <t>SCAGLIA 44</t>
  </si>
  <si>
    <t>STŘEŠNÍ ŠABLONA 44x44</t>
  </si>
  <si>
    <t>DACHÓWKA ROMB 44 × 44</t>
  </si>
  <si>
    <t>44X44 TETŐFEDŐ ROMBUSZ</t>
  </si>
  <si>
    <t>STREŠNÁ ŠABLÓNA 44x44</t>
  </si>
  <si>
    <t>DAKLOSANGE 44 × 44</t>
  </si>
  <si>
    <t>strešni romb 44x44</t>
  </si>
  <si>
    <t>TAKROMB 44 × 44</t>
  </si>
  <si>
    <t>RUDEFORMET TAGPLADE 44 × 44</t>
  </si>
  <si>
    <t>TAKSTEIN 44 × 44</t>
  </si>
  <si>
    <t>KROVNI ROMB 44 × 44</t>
  </si>
  <si>
    <t>Dachrautenhaft</t>
  </si>
  <si>
    <t>rhomboid roof tile clip</t>
  </si>
  <si>
    <t>patte de fixation pour losanges de toiture</t>
  </si>
  <si>
    <t>Graffetta di trattenuta per scaglia</t>
  </si>
  <si>
    <t>příponka šablony 29x29</t>
  </si>
  <si>
    <t>Zaczep do dachówki</t>
  </si>
  <si>
    <t>Hafter tetőfedő rombuszhoz</t>
  </si>
  <si>
    <t>príponka pre šablóny</t>
  </si>
  <si>
    <t>Daklosangevorm</t>
  </si>
  <si>
    <t>Sidro za strešne rombe</t>
  </si>
  <si>
    <t>diamantformad</t>
  </si>
  <si>
    <t>Tagrombefastgørelse</t>
  </si>
  <si>
    <t>Takromber</t>
  </si>
  <si>
    <t>Učvršćivač za krovni romb</t>
  </si>
  <si>
    <t>Dachrautenhaft 29 × 29</t>
  </si>
  <si>
    <t>rhomboid roof tile clip 29 × 29</t>
  </si>
  <si>
    <t>patte de fixation pour losange de toiture 29 × 29</t>
  </si>
  <si>
    <t>Graffetta per Scaglia 29</t>
  </si>
  <si>
    <t>patentovaná příchytka pro falcované šablony 29x29</t>
  </si>
  <si>
    <t>Zaczep do dachówki romb 29 × 29</t>
  </si>
  <si>
    <t>hafter 29x29 tetőfedő rombuszhoz</t>
  </si>
  <si>
    <t>príponka na strešnú šablónu 29x29</t>
  </si>
  <si>
    <t>daklosangehechting 29 × 29</t>
  </si>
  <si>
    <t>patentno sidro za strešni romb 29x29</t>
  </si>
  <si>
    <t>takrombsfäste 29 × 29</t>
  </si>
  <si>
    <t>spænde til rudeformet tagplade 29 × 29</t>
  </si>
  <si>
    <t>feste for takstein 29 × 29</t>
  </si>
  <si>
    <t>Učvršćivač za krovni romb 29 × 29</t>
  </si>
  <si>
    <t>Dachrinne</t>
  </si>
  <si>
    <t>gutter</t>
  </si>
  <si>
    <t>gouttière</t>
  </si>
  <si>
    <t>Grondaia</t>
  </si>
  <si>
    <t>střešní žlab</t>
  </si>
  <si>
    <t>Rynna dachowa</t>
  </si>
  <si>
    <t>Ereszcsatorna</t>
  </si>
  <si>
    <t>polkruhový žľab</t>
  </si>
  <si>
    <t>Dakgoot</t>
  </si>
  <si>
    <t>Žleb</t>
  </si>
  <si>
    <t>takränna</t>
  </si>
  <si>
    <t>Tagrende</t>
  </si>
  <si>
    <t>Takrenne</t>
  </si>
  <si>
    <t>Krovni žlijeb</t>
  </si>
  <si>
    <t>DACHRINNENSYSTEME</t>
  </si>
  <si>
    <t>GUTTER SYSTEMS</t>
  </si>
  <si>
    <t>SYSTÈMES DE GOUTTIÈRES</t>
  </si>
  <si>
    <t>SISTEMA SMALTIMENTO ACQUE</t>
  </si>
  <si>
    <t>Odvodňovací systémy</t>
  </si>
  <si>
    <t>SYSTEM RYNNOWY</t>
  </si>
  <si>
    <t>ereszcsatorna rendszerek</t>
  </si>
  <si>
    <t>SYSTÉM ODVODNENIA STRIECH</t>
  </si>
  <si>
    <t>DAKGOOTSYSTEMEN</t>
  </si>
  <si>
    <t xml:space="preserve">žlebovi </t>
  </si>
  <si>
    <t>TAKRÄNNESYSTEM</t>
  </si>
  <si>
    <t>TAGRENDESYSTEMER</t>
  </si>
  <si>
    <t>TAKRENNESYSTEMER</t>
  </si>
  <si>
    <t>SUSTAV KROVNIH ŽLJEBOVA</t>
  </si>
  <si>
    <t>DACHSCHINDEL</t>
  </si>
  <si>
    <t>SHINGLE</t>
  </si>
  <si>
    <t>BARDEAU</t>
  </si>
  <si>
    <t>SCANDOLA</t>
  </si>
  <si>
    <t>Falcovaný šindel</t>
  </si>
  <si>
    <t>DACHÓWKA ŁUPKOWA</t>
  </si>
  <si>
    <t>TETŐFEDŐ ZSINDELY</t>
  </si>
  <si>
    <t>STREŠNÝ ŠINDEĽ</t>
  </si>
  <si>
    <t>DAKSCHINDEL</t>
  </si>
  <si>
    <t>strešna skodla</t>
  </si>
  <si>
    <t>TAKSHINGEL</t>
  </si>
  <si>
    <t>TAGSPÅN</t>
  </si>
  <si>
    <t>KROVNA ŠINDRA</t>
  </si>
  <si>
    <t>Dachschindel (420 × 240 mm)</t>
  </si>
  <si>
    <t>shingle (420 × 240 mm)</t>
  </si>
  <si>
    <t>bardeau (420 × 240 mm)</t>
  </si>
  <si>
    <t>Scandola (420 x 240 mm)</t>
  </si>
  <si>
    <t>Falcovaný šindel (420 x 240 mm)</t>
  </si>
  <si>
    <t>Dachówka łupkowa(420 × 240 mm)</t>
  </si>
  <si>
    <t>tetőfedő zsindely (420 x 240 mm)</t>
  </si>
  <si>
    <t>strešný šindeľ (420 x 240 mm)</t>
  </si>
  <si>
    <t>dakschindel (420 x 240 mm)</t>
  </si>
  <si>
    <t>strešna skodla (420 x 240 mm)</t>
  </si>
  <si>
    <t>takshingel (420 x 240 mm)</t>
  </si>
  <si>
    <t>tagspån (420 x 240 mm)</t>
  </si>
  <si>
    <t>takshingel (420 × 240 mm)</t>
  </si>
  <si>
    <t>Krovna šindra (420 × 240 mm)</t>
  </si>
  <si>
    <t>Dachschindel (480 × 262 mm)</t>
  </si>
  <si>
    <t>DS.19 shingle (480 × 262 mm)</t>
  </si>
  <si>
    <t>bardeau (480 × 262 mm)</t>
  </si>
  <si>
    <t>Scandola (480 × 262 mm)</t>
  </si>
  <si>
    <t>Střešní šindel (480 × 262 mm)</t>
  </si>
  <si>
    <t>Dachówka łupkowa (480 × 262 mm)</t>
  </si>
  <si>
    <t>Tetőfedő zsindely (480 × 262 mm)</t>
  </si>
  <si>
    <t>strešný šindeľ (480 × 262 mm)</t>
  </si>
  <si>
    <t>Daklei (480 × 262 mm)</t>
  </si>
  <si>
    <t>Strešna skodla (480 × 262 mm)</t>
  </si>
  <si>
    <t>takshingel (480 × 262 mm)</t>
  </si>
  <si>
    <t>Tagspån (480 × 262 mm)</t>
  </si>
  <si>
    <t>Takshingel (480 × 262 mm)</t>
  </si>
  <si>
    <t>Krovna šindra (480 × 262 mm)</t>
  </si>
  <si>
    <t>DACHSCHINDEL DS.19</t>
  </si>
  <si>
    <t>DS.19 shingle</t>
  </si>
  <si>
    <t>BARDEAU DS.19</t>
  </si>
  <si>
    <t>SCANDOLA DS.19</t>
  </si>
  <si>
    <t>STŘEŠNÍ ŠINDEL DS.19</t>
  </si>
  <si>
    <t>DACHÓWKA DS.19</t>
  </si>
  <si>
    <t>DS.19 TETŐFEDŐ ZSINDELY</t>
  </si>
  <si>
    <t>STREŠNÝ ŠINDEĽ DS.19</t>
  </si>
  <si>
    <t>DAKLEI DS.19</t>
  </si>
  <si>
    <t>STREŠNA SKODLA DS.19</t>
  </si>
  <si>
    <t>TAKSHINGEL DS.19</t>
  </si>
  <si>
    <t>TAGSPÅN DS.19</t>
  </si>
  <si>
    <t>TAKSHINGEL DS.19</t>
  </si>
  <si>
    <t>KROVNA ŠINDRA DS.19</t>
  </si>
  <si>
    <t>Sicherheitsdachhaken auf Fußteilen</t>
  </si>
  <si>
    <t>roof anchor hook according on mounts</t>
  </si>
  <si>
    <t>crochet de sécurité monté sur platines</t>
  </si>
  <si>
    <t>Staffa anticaduta conforme EN 517B su basi di fissaggio</t>
  </si>
  <si>
    <t xml:space="preserve">Bezpečnostní hák na kruhových podložkách  EN 517B </t>
  </si>
  <si>
    <t>hak dachowy zgodny z normą EN 517 B (stal nierdzewna)</t>
  </si>
  <si>
    <t>tetőbiztonsági kampó EN 517B szabvány szerinti, talpakon</t>
  </si>
  <si>
    <t xml:space="preserve">bezpečnostný hák na kruhových podperách podľa EN 517B </t>
  </si>
  <si>
    <t>dakveiligheidshaak conform EN 517B op voetdelen</t>
  </si>
  <si>
    <t>Varovalni kavelj po EN 517b, na podložnih elementih</t>
  </si>
  <si>
    <t>säkerhetstakkrokar enligt EN 517B på understycken</t>
  </si>
  <si>
    <t>tagsikkerhedskrog i henhold til EN 517B på foddele</t>
  </si>
  <si>
    <t>tak-sikkerhetskroker iht. EN 517B på underdeler</t>
  </si>
  <si>
    <t>Sigurnosne krovne kuke na stopama</t>
  </si>
  <si>
    <t>Dachsparren</t>
  </si>
  <si>
    <t>rafters</t>
  </si>
  <si>
    <t>chevrons</t>
  </si>
  <si>
    <t>Trave portante</t>
  </si>
  <si>
    <t>krokev</t>
  </si>
  <si>
    <t>Krokwie dachowe</t>
  </si>
  <si>
    <t>Szarufa</t>
  </si>
  <si>
    <t>krokvy</t>
  </si>
  <si>
    <t>Dakspanten</t>
  </si>
  <si>
    <t>Strešni špirovci</t>
  </si>
  <si>
    <t>takbjälkar</t>
  </si>
  <si>
    <t>Tagspær</t>
  </si>
  <si>
    <t>Taksperrer</t>
  </si>
  <si>
    <t>Krovne roženice</t>
  </si>
  <si>
    <t>DACHSYSTEME</t>
  </si>
  <si>
    <t>ROOF SYSTEMS</t>
  </si>
  <si>
    <t>TOITURES</t>
  </si>
  <si>
    <t>COPERTURA PREFA</t>
  </si>
  <si>
    <t>STŘEŠNÍ SYSTÉMY</t>
  </si>
  <si>
    <t>SYSTEM DACHOWY</t>
  </si>
  <si>
    <t>TETŐFEDÉSI RENDSZEREK</t>
  </si>
  <si>
    <t>STREŠNÉ SYSTÉMY</t>
  </si>
  <si>
    <t>DAKSYSTEMEN</t>
  </si>
  <si>
    <t>Prefa strešni sistemi</t>
  </si>
  <si>
    <t>PREFA TAKSYSTEM</t>
  </si>
  <si>
    <t>TAGSYSTEMER</t>
  </si>
  <si>
    <t>TAKSYSTEMER</t>
  </si>
  <si>
    <t>KROVNI SUSTAVI</t>
  </si>
  <si>
    <t>Dachübergang von Dacheindeckung in PREFALZ</t>
  </si>
  <si>
    <t>roof transition from roof covering to Prefalz</t>
  </si>
  <si>
    <t>ligne de bris avec transition entre couverture et PREFALZ</t>
  </si>
  <si>
    <t>Passaggio del tetto da copertura a PREFALZ</t>
  </si>
  <si>
    <t>Přechod z maloformátové krytiny do PREFALZ</t>
  </si>
  <si>
    <t>Przejście dachowe między dachówką klasyczną a PREFALZ</t>
  </si>
  <si>
    <t>Tetőátmenet tetőburkolat és PREFALZ között</t>
  </si>
  <si>
    <t>Strešný prechod zo strešnej krytiny do PREFALZ-u</t>
  </si>
  <si>
    <t>Dakovergang van dakbedekking naar PREFALZ</t>
  </si>
  <si>
    <t>Prehod strehe iz kritine v PREFALZ</t>
  </si>
  <si>
    <t>Takövergång från tak i PREFALZ</t>
  </si>
  <si>
    <t>Tagovergang fra tagdækning i PREFALZ</t>
  </si>
  <si>
    <t>Takovergang fra takkledning til PREFALZ</t>
  </si>
  <si>
    <t>Prijelaz krova s krovišta u PREFALZ</t>
  </si>
  <si>
    <t>Dachübergang von Dachplatte in PREFALZ (Schweiz)</t>
  </si>
  <si>
    <t>roof transition from roof tile to Prefalz (Switzerland)</t>
  </si>
  <si>
    <t>ligne de bris avec transition entre tuile et PREFALZ (Suisse)</t>
  </si>
  <si>
    <t>Passaggio del tetto da tegola a PREFALZ (Svizzera)</t>
  </si>
  <si>
    <t>Přechod ze střešního panelu do PREFALZ (Švýcarsko)</t>
  </si>
  <si>
    <t>Przejście dachowe między dachówką klasyczną a PREFALZ (Szwajcaria)</t>
  </si>
  <si>
    <t>Tetőátmenet Classic elem és PREFALZ között (Svájc)</t>
  </si>
  <si>
    <t>Strešný prechod z falcovanej škridly do PREFALZ-u (Švajčiarsko)</t>
  </si>
  <si>
    <t>Dakovergang van dakplaat naar PREFALZ (Zwitserland)</t>
  </si>
  <si>
    <t>Prehod strehe s strešne plošče v PREFALZ (Švica)</t>
  </si>
  <si>
    <t>Takövergång från takplatta i PREFALZ (Schweiz)</t>
  </si>
  <si>
    <t>Tagovergang fra tagplade i PREFALZ (Schweiz)</t>
  </si>
  <si>
    <t>Takovergang fra takplate til PREFALZ (Sveits)</t>
  </si>
  <si>
    <t>Prijelaz krova s krovne ploče u PREFALZ (Švicarska)</t>
  </si>
  <si>
    <t>Dachübergang von PREFALZ in Dacheindeckung</t>
  </si>
  <si>
    <t>roof transition from Prefalz to roof covering</t>
  </si>
  <si>
    <t>ligne de bris avec transition entre PREFALZ et couverture</t>
  </si>
  <si>
    <t>Passaggio del tetto da PREFALZ a copertura</t>
  </si>
  <si>
    <t>Přechod z PREFALZ do maloformátové krytiny</t>
  </si>
  <si>
    <t>Przejście dachowe między PREFALZ a pokryciem dachowym</t>
  </si>
  <si>
    <t>Tetőátmenet PREFALZ és tetőburkolat között</t>
  </si>
  <si>
    <t>Strešný prechod z PREFALZ-u do strešnej krytiny</t>
  </si>
  <si>
    <t>Dakovergang van PREFALZ naar dakbedekking</t>
  </si>
  <si>
    <t>Prehod strehe s PREFALZ v strešno kritino</t>
  </si>
  <si>
    <t>Takövergång från PREFALZ i takbeläggning</t>
  </si>
  <si>
    <t>Tagovergang fra PREFALZ i tagdækning</t>
  </si>
  <si>
    <t>Takovergang fra PREFALZ til takkledning</t>
  </si>
  <si>
    <t>Prijelaz krova s PREFALZ-a u krovište</t>
  </si>
  <si>
    <t>Dachübergang von PREFALZ in PREFALZ</t>
  </si>
  <si>
    <t xml:space="preserve">roof transition from Prefalz to Prefalz </t>
  </si>
  <si>
    <t>ligne de bris avec transition entre PREFALZ et PREFALZ</t>
  </si>
  <si>
    <t>Passaggio del tetto da PREFALZ a PREFALZ</t>
  </si>
  <si>
    <t>Přechod z PREFALZ do PREFALZ</t>
  </si>
  <si>
    <t>Przejście dachowe między pokryciem PREFALZ a pokryciem PREFALZ</t>
  </si>
  <si>
    <t>Tetőátmenet PREFALZ és PREFALZ között</t>
  </si>
  <si>
    <t>Strešný prechod z PREFALZ-u do PREFALZ-u</t>
  </si>
  <si>
    <t>Dakovergang van PREFALZ naar PREFALZ</t>
  </si>
  <si>
    <t>Prehod strehe s PREFALZ v PREFALZ</t>
  </si>
  <si>
    <t>Takövergång från PREFALZ till PREFALZ</t>
  </si>
  <si>
    <t>Tagovergang fra PREFALZ i PREFALZ</t>
  </si>
  <si>
    <t>Takovergang fra PREFALZ til PREFALZ</t>
  </si>
  <si>
    <t>Prijelaz krova s PREFALZ-a u PREFALZ</t>
  </si>
  <si>
    <t>Dämmstoff</t>
  </si>
  <si>
    <t>insulation material</t>
  </si>
  <si>
    <t>matériau isolant</t>
  </si>
  <si>
    <t>Materiale isolante</t>
  </si>
  <si>
    <t>tepelná izolace</t>
  </si>
  <si>
    <t>Materiał izolacyjny</t>
  </si>
  <si>
    <t>szigetelőanyag</t>
  </si>
  <si>
    <t>izolačný materiál</t>
  </si>
  <si>
    <t>Isolatiemateriaal</t>
  </si>
  <si>
    <t>Izolacijski material</t>
  </si>
  <si>
    <t>isoleringsmaterial</t>
  </si>
  <si>
    <t>Isolerende materiale</t>
  </si>
  <si>
    <t>Isolasjonsmateriale</t>
  </si>
  <si>
    <t>Izolacijski materijal</t>
  </si>
  <si>
    <t>Dämmung</t>
  </si>
  <si>
    <t>insulation</t>
  </si>
  <si>
    <t>isolation</t>
  </si>
  <si>
    <t>Isolamento</t>
  </si>
  <si>
    <t>Izolace</t>
  </si>
  <si>
    <t>Izolacja</t>
  </si>
  <si>
    <t>szigetelés</t>
  </si>
  <si>
    <t>izolácia</t>
  </si>
  <si>
    <t>Isolatie</t>
  </si>
  <si>
    <t>Izolacija</t>
  </si>
  <si>
    <t>isolering</t>
  </si>
  <si>
    <t>Isolering</t>
  </si>
  <si>
    <t>Isolasjon</t>
  </si>
  <si>
    <t>Datum:</t>
  </si>
  <si>
    <t>Date:</t>
  </si>
  <si>
    <t>Date :</t>
  </si>
  <si>
    <t>Data:</t>
  </si>
  <si>
    <t>Dátum:</t>
  </si>
  <si>
    <t>datum</t>
  </si>
  <si>
    <t>Dato:</t>
  </si>
  <si>
    <t>dauerelastische Fuge</t>
  </si>
  <si>
    <t>permanently flexible joint</t>
  </si>
  <si>
    <t>joint à élasticité permanente</t>
  </si>
  <si>
    <t>Fuga a elasticità permanente</t>
  </si>
  <si>
    <t>Trvale pružná spára</t>
  </si>
  <si>
    <t>trwałe połączenie elastyczne</t>
  </si>
  <si>
    <t>tartósan rugalmas fuga</t>
  </si>
  <si>
    <t>trvalo elastická škára</t>
  </si>
  <si>
    <t>permanent elastische verbinding</t>
  </si>
  <si>
    <t>trajno elastični spoj</t>
  </si>
  <si>
    <t>permanent elastisk fog</t>
  </si>
  <si>
    <t>Permanent elastisk fuge</t>
  </si>
  <si>
    <t>trajno elastična fuga</t>
  </si>
  <si>
    <t>defektes Siding ausschneiden</t>
  </si>
  <si>
    <t>cut out the defective siding</t>
  </si>
  <si>
    <t>découper le Siding défectueux</t>
  </si>
  <si>
    <t>tagliare la Doga difettosa</t>
  </si>
  <si>
    <t>Vyříznout poškozený Siding</t>
  </si>
  <si>
    <t>wycinanie uszkodzonego sidingu</t>
  </si>
  <si>
    <t>hibás Siding kivágása</t>
  </si>
  <si>
    <t>poškodený Siding vyrezať</t>
  </si>
  <si>
    <t>defecte siding uitsnijden</t>
  </si>
  <si>
    <t>izrezovanje okvarjene obloge Siding</t>
  </si>
  <si>
    <t>utskärning av defekt siding</t>
  </si>
  <si>
    <t>Udskæring af defekt siding</t>
  </si>
  <si>
    <t>Skjære ut defekt Siding</t>
  </si>
  <si>
    <t>izrezati neispravnu fasadnu kazetu</t>
  </si>
  <si>
    <t>defektes Siding entfernen</t>
  </si>
  <si>
    <t>remove the defective siding</t>
  </si>
  <si>
    <t>retirer le Siding défectueux</t>
  </si>
  <si>
    <t>rimuovere la Doga difettosa</t>
  </si>
  <si>
    <t>Odstranit poškozený Siding</t>
  </si>
  <si>
    <t>usuwanie uszkodzonego sidingu</t>
  </si>
  <si>
    <t>hibás Siding eltávolítása</t>
  </si>
  <si>
    <t>poškodený Siding odstrániť</t>
  </si>
  <si>
    <t>defecte siding verwijderen</t>
  </si>
  <si>
    <t>odstranjevanje okvarjene obloge Siding</t>
  </si>
  <si>
    <t>borttagning av defekt siding</t>
  </si>
  <si>
    <t>Fjernelse af defekt siding</t>
  </si>
  <si>
    <t>Fjerne defekt Siding</t>
  </si>
  <si>
    <t>ukloniti neispravnu fasadnu kazetu</t>
  </si>
  <si>
    <t>Dehnungsabstand</t>
  </si>
  <si>
    <t>space for expansion</t>
  </si>
  <si>
    <t>jeu de dilatation</t>
  </si>
  <si>
    <t>Distanza di dilatazione</t>
  </si>
  <si>
    <t>dilatační mezera</t>
  </si>
  <si>
    <t>Szczelina na wydłużenie</t>
  </si>
  <si>
    <t>tágulási rés</t>
  </si>
  <si>
    <t>dilatačná medzera</t>
  </si>
  <si>
    <t>Uitzettingsverschil</t>
  </si>
  <si>
    <t>raztezna razdalja</t>
  </si>
  <si>
    <t>utsträckningsavstånd</t>
  </si>
  <si>
    <t>Udvidelsesafstand</t>
  </si>
  <si>
    <t>Strekkavstand</t>
  </si>
  <si>
    <t>Razmak za rastezanje</t>
  </si>
  <si>
    <t>Dehnungsbereich</t>
  </si>
  <si>
    <t>expansion range</t>
  </si>
  <si>
    <t>Ampiezza di dilatazione</t>
  </si>
  <si>
    <t>oblast dilatace</t>
  </si>
  <si>
    <t>Zakres wydłużenia</t>
  </si>
  <si>
    <t>tágulási tartomány</t>
  </si>
  <si>
    <t>dilatačný rozsah</t>
  </si>
  <si>
    <t>Uitzettingsbereik</t>
  </si>
  <si>
    <t>raztezno območje</t>
  </si>
  <si>
    <t>utsträckningsområde</t>
  </si>
  <si>
    <t>Udvidelsesområde</t>
  </si>
  <si>
    <t>Strekkområde</t>
  </si>
  <si>
    <t>Područje za rastezanje</t>
  </si>
  <si>
    <t>Der Traufenvorsprung darf 80 mm nicht überschreiten!</t>
  </si>
  <si>
    <t>The eaves projection must not exceed 80 mm.</t>
  </si>
  <si>
    <t>La saillie à l’égout ne doit pas excéder 80 mm !</t>
  </si>
  <si>
    <t>La sporgenza della gronda non deve superare gli 80 mm!</t>
  </si>
  <si>
    <t>Přesah přes okapovou hranu nesmí přesáhnout 80 mm!</t>
  </si>
  <si>
    <t>Występ okapu nie może przekraczać 80 mm!</t>
  </si>
  <si>
    <t>Az eresztúlnyúlás nem haladhatja meg a 80 mm-t!</t>
  </si>
  <si>
    <t>Presah cez odkvapovú hranu nesmie prekročiť 80 mm!</t>
  </si>
  <si>
    <t>De dakrand mag niet meer dan 80 mm uitsteken!</t>
  </si>
  <si>
    <t>Napušč v kapu ne sme presegati 80 mm!</t>
  </si>
  <si>
    <t>Takfotens utsprång får inte överstiga 80 mm!</t>
  </si>
  <si>
    <t>Tagudhængets fremspring må ikke overskride 80 mm!</t>
  </si>
  <si>
    <t>Takskjeggets utstikk skal ikke overskride 80 mm!</t>
  </si>
  <si>
    <t>Izbočenost strehe ne smije biti veća od 80 mm!</t>
  </si>
  <si>
    <t>Design (Welle; 5 mm oder 9 mm)</t>
  </si>
  <si>
    <t>design (wave: 5 mm or 9 mm)</t>
  </si>
  <si>
    <t>design (onde ; 5 mm ou 9 mm)</t>
  </si>
  <si>
    <t>Design (onda; 5 mm o 9 mm)</t>
  </si>
  <si>
    <t>Design (vlna 5 mm nebo 9 mm)</t>
  </si>
  <si>
    <t>Projekt (fala, 5 mm lub 9 mm)</t>
  </si>
  <si>
    <t>Dizájn (hullám; 5 mm vagy 9 mm)</t>
  </si>
  <si>
    <t>Dizajnová vlna (5 mm alebo 9 mm)</t>
  </si>
  <si>
    <t>Design (plaat; 5 mm of 9 mm)</t>
  </si>
  <si>
    <t>Dizajn (valovit; 5 mm ali 9 mm)</t>
  </si>
  <si>
    <t>Utformning (våg; 5 mm eller 9 mm)</t>
  </si>
  <si>
    <t>Design (bølge; 5 mm eller 9 mm)</t>
  </si>
  <si>
    <t>Design (bølge; 5 mm eller 9 mm)</t>
  </si>
  <si>
    <t>Dizajn (val; 5 mm ili 9 mm)</t>
  </si>
  <si>
    <t>Dichtband</t>
  </si>
  <si>
    <t>sealing tape</t>
  </si>
  <si>
    <t>bande d’étanchéité</t>
  </si>
  <si>
    <t>Nastro sigillante</t>
  </si>
  <si>
    <t>Následující skicy bez měřítka byly vypracovány ve spolupráci s firmou Bauder. Příklady konstrukcí představují běžné případy, které je event. nutno upravit pro místní podmínky stavby. Je nutno rovněž zohlednit národní technické předpisy!</t>
  </si>
  <si>
    <t>Taśma uszczelniająca</t>
  </si>
  <si>
    <t>Tömítőszalag</t>
  </si>
  <si>
    <t>tesniaca páska</t>
  </si>
  <si>
    <t>Afdichtingstape</t>
  </si>
  <si>
    <t>Tesnilni trak</t>
  </si>
  <si>
    <t>tätningsband</t>
  </si>
  <si>
    <t>Tætningsbånd</t>
  </si>
  <si>
    <t>Tetningsbånd</t>
  </si>
  <si>
    <t>Brtvena traka</t>
  </si>
  <si>
    <t>Dichteinlage</t>
  </si>
  <si>
    <t>sealing insert</t>
  </si>
  <si>
    <t>joint d’étanchéité</t>
  </si>
  <si>
    <t>Inserto di tenuta</t>
  </si>
  <si>
    <t>Nutno dodržet požadované střešní sklony pro jednotlivé produkty dle směrnic pro pokládku</t>
  </si>
  <si>
    <t>Wkład uszczelniający</t>
  </si>
  <si>
    <t>Tömítőbetét</t>
  </si>
  <si>
    <t>tesniaca vložka</t>
  </si>
  <si>
    <t>Afdichting</t>
  </si>
  <si>
    <t>Tesnilni vložek</t>
  </si>
  <si>
    <t>tätningsinsats</t>
  </si>
  <si>
    <t>Tætningsindsats</t>
  </si>
  <si>
    <t>Tetningsinnlegg</t>
  </si>
  <si>
    <t>Brtveni umetak</t>
  </si>
  <si>
    <t>Dichtschraube</t>
  </si>
  <si>
    <t>sealing screw</t>
  </si>
  <si>
    <t>vis d’étanchéité</t>
  </si>
  <si>
    <t>Vite di fissaggio con rondella di tenuta</t>
  </si>
  <si>
    <t>mechanické namáhání podvěšených fólií během stavby ( např. pohyb osob, skladování materiálů)</t>
  </si>
  <si>
    <t>Śruba uszczelniająca</t>
  </si>
  <si>
    <t>Tömítőcsavar</t>
  </si>
  <si>
    <t>tesniaca skrutka</t>
  </si>
  <si>
    <t>Afdichtingsschroef</t>
  </si>
  <si>
    <t>Tesnilni vijak</t>
  </si>
  <si>
    <t>tätningsskruv</t>
  </si>
  <si>
    <t>Tætningsskrue</t>
  </si>
  <si>
    <t>Tetningsskrue</t>
  </si>
  <si>
    <t>Brtveni vijak</t>
  </si>
  <si>
    <t>Die dargestellten nicht maßstabsgetreuen Skizzen wurden in Zusammenarbeit mit der Fa. Bauder entwickelt. Außerdem stellen die Konstruktionsbeispiele den Regelfall dar und sind ggf. an die örtliche Situation anzupassen. Länderspezifische technische Richtlinien sind zu beachten!</t>
  </si>
  <si>
    <t>The sketches, which are not true-to-scale, were created together with the company, Bauder. Furthermore, the construction examples depict general cases and should be adapted to the local situation, if necessary. National technical guidelines must be observed.</t>
  </si>
  <si>
    <t>Les schémas ont été réalisés en collaboration avec la société Bauder. Nota : ces schémas ne sont pas à l’échelle. Par ailleurs, les exemples de construction fournis par PREFA sont conformes à la règle générale. La mise en œuvre pourra néanmoins, le cas échéant, nécessiter des adaptations en fonction des particularités locales. Attention à respecter les réglementations techniques nationales.</t>
  </si>
  <si>
    <t>Gli schizzi non in scala mostrati sono stati sviluppati in collaborazione con la ditta Bauder. Inoltre, gli esempi di progettazione rappresentano il caso standard e devono essere adattati alla situazione locale se necessario. Si devono osservare le linee guida tecniche specifiche del paese!</t>
  </si>
  <si>
    <t xml:space="preserve">tepelnětechnické  a vlhkostní vlastnosti střešní skladby </t>
  </si>
  <si>
    <t>Zamieszczone szkice nieskalowane zostały opracowane we współpracy z firmą Bauder. Ponadto przykłady projektowe przedstawiają przypadek typowy i w razie potrzeby należy je dostosować do konkretnej sytuacji. Należy przestrzegać wytycznych technicznych obowiązujących w danym kraju!</t>
  </si>
  <si>
    <t>A bemutatott, nem méretarányos vázlatok a Bauder céggel együttműködve készültek. Ezenkívül a tervezési példák a hagyományos esetet mutatják be, és így szükség esetén a helyi körülményekhez igazítandók. Az országspecifikus műszaki irányelveket be kell tartani!</t>
  </si>
  <si>
    <t>Zobrazené náčrty, ktoré nie sú presne v mierke, boli vyvinuté v spoluprácu s firmou Bauder. Okrem toho príklady konštrukcie predstavujú obvyklý prípad a treba ich príp. prispôsobiť miestnej situácii. Je nutné dodržiavať technické smernice platné pre danú krajinu!</t>
  </si>
  <si>
    <t>De afgebeelde niet-schaalschetsen zijn ontwikkeld in samenwerking met Bauder. Bovendien zijn de ontwerpvoorbeelden een regelgeval en moeten zij zo nodig aan de plaatselijke situatie worden aangepast. Landspecifieke technische richtlijnen moeten in acht worden genomen!</t>
  </si>
  <si>
    <t>Prikazane skice, ki ne ustrezajo merilu, so bile razvite v sodelovanju s podjetjem Bauder. Poleg tega primeri konstrukcij predstavljajo splošen primer in jih bo morda treba prilagoditi lokalnim razmeram. Upoštevati je treba tehnične smernice za posamezne države!</t>
  </si>
  <si>
    <t>Ej skalenliga skisser har utvecklats i samarbete med företaget Bauder. Dessutom representerar konstruktionsexemplen generella fall och kan behöva anpassas till den aktuella situationen. Landspecifika tekniska riktlinjer måste följas!</t>
  </si>
  <si>
    <t>De viste skitser, som ikke er i korrekt skala, er udviklet i samarbejde med Bauder. Designeksemplerne repræsenterer generelle eksempler og skal muligvis tilpasses den lokale situation. Landespecifikke tekniske retningslinjer skal overholdes!</t>
  </si>
  <si>
    <t>De viste skissene, som ikke er i skala, er utviklet i samarbeid med bedriften Bauder. I tillegg representerer designeksemplene vanlige tilfeller og må kanskje tilpasses den lokale situasjonen. Landsspesifikke tekniske retningslinjer må følges!</t>
  </si>
  <si>
    <t>Prikazane skice, koje ne odgovaraju mjerilu, razvijene su u suradnji s tvrtkom Bauder. Osim toga, primjeri dizajna predstavljaju opći slučaj i možda će ih trebati prilagoditi lokalnoj situaciji. Potrebno je poštivati ​​tehničke smjernice specifične za zemlju!</t>
  </si>
  <si>
    <t>Die in den Verlegerichtlinien angegebenen Dachneigungen der jeweiligen Produkte sind einzuhalten.</t>
  </si>
  <si>
    <t>Observe the roof pitches specified in the installation guidelines for each product.</t>
  </si>
  <si>
    <t>Respectez scrupuleusement les pentes de toit indiquées dans les guides de pose pour chaque produit.</t>
  </si>
  <si>
    <t>È necessario rispettare le pendenze del tetto specificate nelle linee guida per l'installazione dei vari prodotti.</t>
  </si>
  <si>
    <t>Použitý pás při požadavku na pojistnou hydroizolaci</t>
  </si>
  <si>
    <t>Należy postępować odpowiednio w zależności od kątów nachylenia dachu podanych w wytycznych montażowych dla poszczególnych produktów.</t>
  </si>
  <si>
    <t>Az adott termékek kivitelezési útmutatójában megadott tetőhajlásszögeket be kell tartani.</t>
  </si>
  <si>
    <t>Sklony striech príslušných výrobkov uvedené v smerniciach na pokládku je nutné dodržať.</t>
  </si>
  <si>
    <t>De dakhellingen die in de montagerichtlijnen voor de respectieve producten zijn aangegeven, moeten in acht worden genomen.</t>
  </si>
  <si>
    <t>Upoštevati je treba naklone strehe posameznih izdelkov, ki so navedeni v smernicah za namestitev.</t>
  </si>
  <si>
    <t>Taklutningarna för respektive produkter som anges i monteringsanvisningarna måste beaktas.</t>
  </si>
  <si>
    <t>Taghældningerne for de respektive produkter, der er angivet i monteringsvejledningen, skal overholdes.</t>
  </si>
  <si>
    <t>Takhellingene for de respektive produktene spesifisert i monteringsveiledningen må overholdes.</t>
  </si>
  <si>
    <t>Moraju se poštivati ​​nagibi krova odgovarajućih proizvoda koji su navedeni u uputama za postavljanje.</t>
  </si>
  <si>
    <t>mechanische Beanspruchung der Unterdeckmaterialien während der Bauphase (z. B. Begehen des Unterdaches, Materiallagerung)</t>
  </si>
  <si>
    <t>the mechanical stress to which the roof underlay materials are subjected during the building phase (e.g. walking on the underlay, material storage)</t>
  </si>
  <si>
    <t>contraintes mécaniques auxquelles sont soumis les matériaux de la sous-couverture pendant de la phase de construction (stockage de matériaux de construction ou déplacements de personnes sur la sous-couverture par exemple)</t>
  </si>
  <si>
    <t>sollecitazioni meccaniche sui materiali del sottotetto durante la fase di costruzione (ad es. camminare sul sottotetto, stoccaggio di materiale)</t>
  </si>
  <si>
    <t>difuzně otevřená podstřešní fólie (např. BauderTOP Difutex NSK nebo BauderTOP Difubit NSK)</t>
  </si>
  <si>
    <t>mechaniczne obciążenie materiałów dachowych na etapie budowy (np. chodzenie po pokryciu więźby dachowej, składowanie materiałów)</t>
  </si>
  <si>
    <t>a tető alatti anyagokat érő mechanikai igénybevétel az építési fázisban (pl. az alsó tetősík bejárása, anyagtárolás)</t>
  </si>
  <si>
    <t>mechanické namáhanie materiálov stropného podhľadu počas stavebnej fázy (napr. chodenie po podstreší, uloženie materiálu)</t>
  </si>
  <si>
    <t>mechanische belasting van de materialen van het onderdak tijdens de bouwfase (bijv. lopen op het onderdak, opslag van materiaal)</t>
  </si>
  <si>
    <t>mehanske obremenitve podstrešnih materialov v fazi gradnje (npr. hoja po podstrehi, skladiščenje materiala)</t>
  </si>
  <si>
    <t>mekanisk påfrestning på underlagsmembranet under konstruktionsfasen (t.ex. vid gång på undertaket, materiallagring)</t>
  </si>
  <si>
    <t>mekanisk belastning af undertagets materialer i byggefasen (f.eks. gang på undertaget, materialeopbevaring)</t>
  </si>
  <si>
    <t>Mekanisk belastning på undertakets materialer i byggefasen (f.eks. gange på undertaket, materiallagring)</t>
  </si>
  <si>
    <t>mehanička opterećenja na potkrovnim materijalima tijekom faze izgradnje (npr. hodanje po foliji, skladištenje materijala)</t>
  </si>
  <si>
    <t>wärme- und feuchteschutztechnischen Eigenschaften des Gesamtdachaufbaues</t>
  </si>
  <si>
    <t>the hygrothermal performance characteristics of the entire roof structure</t>
  </si>
  <si>
    <t>propriétés de l’ensemble de la toiture en termes d’isolation thermique et de protection contre l’humidité</t>
  </si>
  <si>
    <t>proprietà termiche e di protezione dall'umidità della struttura complessiva del tetto</t>
  </si>
  <si>
    <t>těsnicí pásek</t>
  </si>
  <si>
    <t>właściwości termiczne i ochrona przed wilgocią całej konstrukcji dachu</t>
  </si>
  <si>
    <t>a teljes tetőszerkezet hő- és nedvességvédelmi tulajdonságai</t>
  </si>
  <si>
    <t>technické tepelnoizolačné a hydroizolačné vlastnosti celkovej skladby strechy</t>
  </si>
  <si>
    <t>thermische en vochtwerende eigenschappen van de totale dakmontage</t>
  </si>
  <si>
    <t>toplotne in vlagozaščitne lastnosti celotne strešne konstrukcije</t>
  </si>
  <si>
    <t>termiska och fuktskyddande egenskaper hos hela takkonstruktionen</t>
  </si>
  <si>
    <t>termiske og fugtbeskyttende egenskaber for hele tagkonstruktionen</t>
  </si>
  <si>
    <t>Varme- og fuktbeskyttende egenskaper for hele takkonstruksjonen</t>
  </si>
  <si>
    <t>toplinska svojstva i svojstva zaštite od vlage cijele krovne konstrukcije</t>
  </si>
  <si>
    <t>Die zu verwendende Unterdeckbahn bei Anforderung an ein Unterdach.</t>
  </si>
  <si>
    <t>Roof underlay to be used according to underlayment requirements</t>
  </si>
  <si>
    <t>Lés de sous-couverture à utiliser lorsque ceux-ci sont requis.</t>
  </si>
  <si>
    <t>La membrana sottomanto da utilizzare quando è richiesto un sottotetto.</t>
  </si>
  <si>
    <t>těsnící vložka</t>
  </si>
  <si>
    <t>Membrana szalunkowa do stosowania w przypadku konieczności wykonania pokrycia więźby dachowej.</t>
  </si>
  <si>
    <t>Elválasztóréteg használata, ha alsó tetősíkra van szükség.</t>
  </si>
  <si>
    <t>Používaný podkladový pás pri požiadavke na podstrešie.</t>
  </si>
  <si>
    <t>Het schoorsteenmembraan dat moet worden gebruikt wanneer een onderdak is vereist.</t>
  </si>
  <si>
    <t>Podložna membrana, ki se uporablja, kadar se zahteva podstreha.</t>
  </si>
  <si>
    <t>Underlagsmembranet som ska användas när ett undertak krävs.</t>
  </si>
  <si>
    <t>Undertag, der skal anvendes, når der kræves et undertag.</t>
  </si>
  <si>
    <t>Underlaget som skal brukes når det er behov for undertak.</t>
  </si>
  <si>
    <t>Krovna podloga koja se koristi kada je potreban sekundarni krov.</t>
  </si>
  <si>
    <t>dieser Kombination</t>
  </si>
  <si>
    <t>available for this</t>
  </si>
  <si>
    <t>questa combinazione</t>
  </si>
  <si>
    <t>Těchto kombinací</t>
  </si>
  <si>
    <t>ta kombinacja</t>
  </si>
  <si>
    <t>ez a kombináció</t>
  </si>
  <si>
    <t>Tieto kombinácie</t>
  </si>
  <si>
    <t>deze combinatie</t>
  </si>
  <si>
    <t>za to kombinacijo</t>
  </si>
  <si>
    <t>denna kombination</t>
  </si>
  <si>
    <t>denne kombination</t>
  </si>
  <si>
    <t>denne kombinasjonen</t>
  </si>
  <si>
    <t>ova kombinacija</t>
  </si>
  <si>
    <t>diffusionsoffene Unterdeckbahn (z. B. BauderTOP Difutex NSK oder BauderTOP Difubit NSK)</t>
  </si>
  <si>
    <t xml:space="preserve">breathable roof underlay (e.g. BauderTOP Difutex NSK or BauderTOP Difubit NSK) </t>
  </si>
  <si>
    <t>lé de sous-couverture perméable à la diffusion (p. ex. BauderTop Difutex NSK ou BauderTop Difubit NSK)</t>
  </si>
  <si>
    <t>membrana sottomanto traspirante (ad es. BauderTOP Difutex NSK o BauderTOP Difubit NSK)</t>
  </si>
  <si>
    <t>těsnicí vrut</t>
  </si>
  <si>
    <t>otwarta dyfuzyjnie membrana szalunkowa (np. BauderTOP Difutex NSK lub BauderTOP Difubit NSK)</t>
  </si>
  <si>
    <t>diffúziósan nyitott elválasztóréteg (pl. BauderTOP Difutex NSK vagy BauderTOP Difubit NSK)</t>
  </si>
  <si>
    <t>difúzne otvorený podkladový pás (napr. BauderTOP Difutex NSK alebo BauderTOP Difubit NSK)</t>
  </si>
  <si>
    <t>diffusieopen schoorsteenmembraan (bijv. BauderTOP Difutex NSK of BauderTOP Difubit NSK)</t>
  </si>
  <si>
    <t>Difuzijsko odprta podložna membrana (npr. BauderTOP Difutex NSK ali BauderTOP Difubit NSK)</t>
  </si>
  <si>
    <t>diffusionsöppen underlagsmembran för (t.ex. BauderTOP Difutex NSK eller BauderTOP Difubit NSK)</t>
  </si>
  <si>
    <t>Diffusionsåbent undertag (f.eks. BauderTOP Difutex NSK eller BauderTOP Difubit NSK)</t>
  </si>
  <si>
    <t>Diffusjonsåpent underlag (f.eks. BauderTOP Difutex NSK eller BauderTOP Difubit NSK)</t>
  </si>
  <si>
    <t>propusna podloga (npr. BauderTOP Difutex NSK ili BauderTOP Difubit NSK)</t>
  </si>
  <si>
    <t>Dila</t>
  </si>
  <si>
    <t>expansion component</t>
  </si>
  <si>
    <t>joint de dilatation</t>
  </si>
  <si>
    <t>Elemento di dilatazione</t>
  </si>
  <si>
    <t>Dilatace</t>
  </si>
  <si>
    <t>Dylatacja rynny</t>
  </si>
  <si>
    <t>Dilatáció</t>
  </si>
  <si>
    <t>dilatačný prvok</t>
  </si>
  <si>
    <t>dila</t>
  </si>
  <si>
    <t>expanderingsskarv</t>
  </si>
  <si>
    <t>udvidelse</t>
  </si>
  <si>
    <t>skjøtestykke</t>
  </si>
  <si>
    <t>Dilatacija</t>
  </si>
  <si>
    <t>Dimension nicht möglich</t>
  </si>
  <si>
    <t>Dimension not available</t>
  </si>
  <si>
    <t>Dimension non disponible</t>
  </si>
  <si>
    <t>Misura non disponibile</t>
  </si>
  <si>
    <t>Rozměr není možný</t>
  </si>
  <si>
    <t>Wymiar jest nie dostępny</t>
  </si>
  <si>
    <t>Ez a méret nem érhető el</t>
  </si>
  <si>
    <t>Rozmer nie je k dispozícii</t>
  </si>
  <si>
    <t>Dimensie niet mogelijk</t>
  </si>
  <si>
    <t>Dimenzija ni na voljo</t>
  </si>
  <si>
    <t>Dimensionen inte möjlig</t>
  </si>
  <si>
    <t>Mål ikke muligt</t>
  </si>
  <si>
    <t>Dimensjon ikke mulig</t>
  </si>
  <si>
    <t>Dimenzije nisu moguće</t>
  </si>
  <si>
    <t>Dimension wählen:</t>
  </si>
  <si>
    <t>Select dimension:</t>
  </si>
  <si>
    <t>Sélectionner la dimension :</t>
  </si>
  <si>
    <t>Selezionare la misura</t>
  </si>
  <si>
    <t>Zvolit rozměr</t>
  </si>
  <si>
    <t>Wybierz średnicę:</t>
  </si>
  <si>
    <t>Méret választása:</t>
  </si>
  <si>
    <t>Vyberte rozmer:</t>
  </si>
  <si>
    <t>Dimensie kiezen:</t>
  </si>
  <si>
    <t>Izbrana dimenzija:</t>
  </si>
  <si>
    <t>Välj dimension:</t>
  </si>
  <si>
    <t>Vælg mål:</t>
  </si>
  <si>
    <t>Velg dimensjon:</t>
  </si>
  <si>
    <t>Odaberite dimenzije:</t>
  </si>
  <si>
    <t>Dimension:</t>
  </si>
  <si>
    <t>Dimensions :</t>
  </si>
  <si>
    <t>Dimensioni:</t>
  </si>
  <si>
    <t>Dimenze</t>
  </si>
  <si>
    <t>Wymiar:</t>
  </si>
  <si>
    <t>méretek:</t>
  </si>
  <si>
    <t>Dimenzia</t>
  </si>
  <si>
    <t>Dimensie:</t>
  </si>
  <si>
    <t>Dimenzije:</t>
  </si>
  <si>
    <t>Mått:</t>
  </si>
  <si>
    <t>Dimensjon:</t>
  </si>
  <si>
    <t>Distanzhalter</t>
  </si>
  <si>
    <t>spacer bracket</t>
  </si>
  <si>
    <t>équerre de fixation</t>
  </si>
  <si>
    <t>Distanziatore</t>
  </si>
  <si>
    <t>Rozpěrka</t>
  </si>
  <si>
    <t>Uchwyt dystansowy</t>
  </si>
  <si>
    <t>Távtartó</t>
  </si>
  <si>
    <t>dištančný držiak</t>
  </si>
  <si>
    <t>Afstandshouder</t>
  </si>
  <si>
    <t>Distančnik</t>
  </si>
  <si>
    <t>distanser</t>
  </si>
  <si>
    <t>Afstandsstykke</t>
  </si>
  <si>
    <t>Avstandsstykke</t>
  </si>
  <si>
    <t>Odstojnik</t>
  </si>
  <si>
    <t>Doppelstehfalz mit Falzabdichtung</t>
  </si>
  <si>
    <t>double-lock standing seam with seam sealing</t>
  </si>
  <si>
    <t>joint debout à double agrafe avec insert d’étanchéité</t>
  </si>
  <si>
    <t>Doppia aggraffatura con aggraffatura sigillata</t>
  </si>
  <si>
    <t>dvojitá stojatá drážka s těsněním</t>
  </si>
  <si>
    <t>Rąbek stojący podwójny z uszczelnieniem połączeń</t>
  </si>
  <si>
    <t>Kettős állókorc korctömítéssel</t>
  </si>
  <si>
    <t>dvojitá stojatá drážka s utesnením falcov</t>
  </si>
  <si>
    <t>Dubbele naad met naadafdichting</t>
  </si>
  <si>
    <t>Dvojni stoječi zgib z zatesnitvijo zgiba</t>
  </si>
  <si>
    <t>Dubbel stående fals med falstätning</t>
  </si>
  <si>
    <t>Dobbelt stående fals med falsafdækning</t>
  </si>
  <si>
    <t>Stående dobbelfals med falstetning</t>
  </si>
  <si>
    <t>Dvostruki stojeći falc s brtvljenjem falca</t>
  </si>
  <si>
    <t>Doppelstehfalzdeckung (PREFALZ)</t>
  </si>
  <si>
    <t>double-lock standing seam Prefalz</t>
  </si>
  <si>
    <t>couverture à joint debout à double agrafe (PREFALZ )</t>
  </si>
  <si>
    <t>Copertura con doppia aggraffatura (PREFALZ)</t>
  </si>
  <si>
    <t>krytí PREFALZ na dvojitou stojatou drážku</t>
  </si>
  <si>
    <t>Pokrycie dachowe na podwójny rąbek stojący (PREFALZ)</t>
  </si>
  <si>
    <t>Kettős állókorcos fedés (PREFALZ)</t>
  </si>
  <si>
    <t>krytina na dvojitú stojatú drážku (PREFALZ)</t>
  </si>
  <si>
    <t>Dubbele naaddakbedekking (PREFALZ)</t>
  </si>
  <si>
    <t>Kritina z dvojnim stoječim zgibom (PREFALZ)</t>
  </si>
  <si>
    <t>Tak med dubbel stående fals (PREFALZ)</t>
  </si>
  <si>
    <t>Dobbeltstående falsafdækning (PREFALZ)</t>
  </si>
  <si>
    <t>Kledning med stående dobbelfals (PREFALZ)</t>
  </si>
  <si>
    <t>Pokrov s dvostrukim stojećim falcom (PREFALZ)</t>
  </si>
  <si>
    <t>Doppelter Querfalz</t>
  </si>
  <si>
    <t>double transverse seam</t>
  </si>
  <si>
    <t>agrafure transversale double</t>
  </si>
  <si>
    <t>Aggraffatura inclinata doppia</t>
  </si>
  <si>
    <t>Dvojitá příčná drážka</t>
  </si>
  <si>
    <t>Łączenie na podwójną zakładkę</t>
  </si>
  <si>
    <t>Dupla keresztkorc</t>
  </si>
  <si>
    <t>dvojitá priečna drážka</t>
  </si>
  <si>
    <t>Dubbele kruisnaad</t>
  </si>
  <si>
    <t>Dvojni prečni zgib</t>
  </si>
  <si>
    <t>dubbel korsfals</t>
  </si>
  <si>
    <t>Dobbelt tværfals</t>
  </si>
  <si>
    <t>Dobbel tverrfals</t>
  </si>
  <si>
    <t>Dvostruki križni falc</t>
  </si>
  <si>
    <t>Eckverbinder für Rohr</t>
  </si>
  <si>
    <t>corner connector for pipe</t>
  </si>
  <si>
    <t>pièce d’assemblage d’angle pour tube</t>
  </si>
  <si>
    <t>Raccordo angolare per Tubo PREFA</t>
  </si>
  <si>
    <t xml:space="preserve">spojka trubky sněhové zábrany </t>
  </si>
  <si>
    <t>Narożne złącze Rury</t>
  </si>
  <si>
    <t>sarok összekötő elem hófogócsőhöz</t>
  </si>
  <si>
    <t>rohová spojka pre zvod</t>
  </si>
  <si>
    <t>hoekverbinding voor buis</t>
  </si>
  <si>
    <t>vogalni zaključek za cev</t>
  </si>
  <si>
    <t>kantanslutning för PREFA-rör</t>
  </si>
  <si>
    <t>hjørneforbinder til rør</t>
  </si>
  <si>
    <t>hjørnetilkobling for rør</t>
  </si>
  <si>
    <t>Kutni spojni element za cijev</t>
  </si>
  <si>
    <t>Eckverbinderwinkel</t>
  </si>
  <si>
    <t>corner connector</t>
  </si>
  <si>
    <t>pièce d’assemblage d’angle</t>
  </si>
  <si>
    <t>Angolo del raccordo angolare</t>
  </si>
  <si>
    <t>Rohový spojovací úhelník</t>
  </si>
  <si>
    <t>Narożny łącznik kątowy</t>
  </si>
  <si>
    <t>Sarokcsatlakozó szeglet</t>
  </si>
  <si>
    <t>rohový spojovací profil</t>
  </si>
  <si>
    <t>Hoekverbindingshoek</t>
  </si>
  <si>
    <t>Vogalni kotnik</t>
  </si>
  <si>
    <t>hörnkopplingsfäste</t>
  </si>
  <si>
    <t>Hjørneforbindelsesbeslag</t>
  </si>
  <si>
    <t>Hjørnekoblingsbrakett</t>
  </si>
  <si>
    <t>Kut kutnog spojnog elementa</t>
  </si>
  <si>
    <t>Eckwinkel außen</t>
  </si>
  <si>
    <t>external corner flashing</t>
  </si>
  <si>
    <t>équerre d’angle sortant</t>
  </si>
  <si>
    <t>Angolare esterno</t>
  </si>
  <si>
    <t>Rohový úhelník vnější</t>
  </si>
  <si>
    <t>Łącznik narożny zewnętrzny</t>
  </si>
  <si>
    <t>Külső sarokszeglet</t>
  </si>
  <si>
    <t>rohový profil vonkajší</t>
  </si>
  <si>
    <t>Hoek buiten</t>
  </si>
  <si>
    <t>Kotnik zunaj</t>
  </si>
  <si>
    <t>hörnvinkel utvändigt</t>
  </si>
  <si>
    <t>Ydre hjørnevinkel</t>
  </si>
  <si>
    <t>Hjørnebrakett utvendig</t>
  </si>
  <si>
    <t>Kutni element, vanjski</t>
  </si>
  <si>
    <t>Eckwinkel außen (2-teilig)</t>
  </si>
  <si>
    <t>équerre d’angle sortant (2 éléments)</t>
  </si>
  <si>
    <t>Angolare esterno (2 parti)</t>
  </si>
  <si>
    <t>Rohový úhelník vnější (dvoudílný)</t>
  </si>
  <si>
    <t>Łącznik narożny zewnętrzny (2-częściowy)</t>
  </si>
  <si>
    <t>Külső sarokszeglet (2-részes)</t>
  </si>
  <si>
    <t>rohový profil vonkajší (2-dielny)</t>
  </si>
  <si>
    <t>Hoek buiten (2-delig)</t>
  </si>
  <si>
    <t>Kotnik zunaj (2-delni)</t>
  </si>
  <si>
    <t>utvändigt hörnfäste (2-delat)</t>
  </si>
  <si>
    <t>Ydre hjørnevinkel (2-delt)</t>
  </si>
  <si>
    <t>Hjørnebrakett utvendig (2-delt)</t>
  </si>
  <si>
    <t>Kutni element, vanjski (2-dijelni)</t>
  </si>
  <si>
    <t>Eckwinkel außen (Länge: 2.500 mm)</t>
  </si>
  <si>
    <t>external corner flashing; L = 2,500 mm</t>
  </si>
  <si>
    <t>équerre d’angle sortant (longueur : 2 500 mm)</t>
  </si>
  <si>
    <t>angolare esterno; L = 2500 mm</t>
  </si>
  <si>
    <t>roh vnější , délka 2500 mm</t>
  </si>
  <si>
    <t>Narożnik zewnętrzny L=2500 mm</t>
  </si>
  <si>
    <t>külső sarok profil H = 2.500 mm</t>
  </si>
  <si>
    <t>rohový profil, dĺžka 2500 mm</t>
  </si>
  <si>
    <t>hoek buiten L = 2500 mm</t>
  </si>
  <si>
    <t>Kotnik zunaj (dolžina: 2.500 mm)</t>
  </si>
  <si>
    <t>utvändig hörnvinkel L = 2.500 mm</t>
  </si>
  <si>
    <t>hjørnevinkel udvendig L = 2.500 mm</t>
  </si>
  <si>
    <t>utvendig hjørnevinkel L = 2500 mm</t>
  </si>
  <si>
    <t>Kut vanjski L = 2.500 mm</t>
  </si>
  <si>
    <t>Eckwinkel innen</t>
  </si>
  <si>
    <t>internal corner flashing</t>
  </si>
  <si>
    <t>équerre d’angle rentrant</t>
  </si>
  <si>
    <t>Angolare interno</t>
  </si>
  <si>
    <t>Rohový úhelník vnitřní</t>
  </si>
  <si>
    <t>Łącznik narożny wewnętrzny</t>
  </si>
  <si>
    <t>Belső sarokszeglet</t>
  </si>
  <si>
    <t>rohový profil vnútorný</t>
  </si>
  <si>
    <t>Hoek binnen</t>
  </si>
  <si>
    <t>Kotnik znotraj</t>
  </si>
  <si>
    <t>hörnvinkel invändig</t>
  </si>
  <si>
    <t>Indre hjørnevinkel</t>
  </si>
  <si>
    <t>Hjørnebrakett innvendig</t>
  </si>
  <si>
    <t>Kutni element, unutarnji</t>
  </si>
  <si>
    <t>Einfacher Querfalz</t>
  </si>
  <si>
    <t>simple transverse seam</t>
  </si>
  <si>
    <t>Agrafure transversale simple</t>
  </si>
  <si>
    <t>Aggraffatura inclinata semplice</t>
  </si>
  <si>
    <t>Jednoduchá příčná drážka</t>
  </si>
  <si>
    <t>Łączenie na pojedynczą zakładkę</t>
  </si>
  <si>
    <t>Egyszerű keresztkorc</t>
  </si>
  <si>
    <t>jednoduchá priečna drážka</t>
  </si>
  <si>
    <t>Enkele kruisnaad</t>
  </si>
  <si>
    <t>Enostavni prečni zgib</t>
  </si>
  <si>
    <t>enkel korsfals</t>
  </si>
  <si>
    <t>Enkelt tværfals</t>
  </si>
  <si>
    <t>Enkel tverrfals</t>
  </si>
  <si>
    <t>Jednostavan križni falc</t>
  </si>
  <si>
    <t>einfalzen</t>
  </si>
  <si>
    <t>fold in</t>
  </si>
  <si>
    <t>agrafer</t>
  </si>
  <si>
    <t>aggraffare</t>
  </si>
  <si>
    <t>zadrážkovat</t>
  </si>
  <si>
    <t>zakładanie</t>
  </si>
  <si>
    <t>befalcolás</t>
  </si>
  <si>
    <t>napojiť drážkovaním</t>
  </si>
  <si>
    <t>naar binnen vouwen</t>
  </si>
  <si>
    <t>zgibanje</t>
  </si>
  <si>
    <t>infällning</t>
  </si>
  <si>
    <t>indfalsning</t>
  </si>
  <si>
    <t>Innfalsing</t>
  </si>
  <si>
    <t>pregibanje</t>
  </si>
  <si>
    <t>Einfassung für Roto (stucco)</t>
  </si>
  <si>
    <t>flashing for Roto roof windows; stucco</t>
  </si>
  <si>
    <t>raccordement pour fenêtres Roto (stucco)</t>
  </si>
  <si>
    <t>Conversa per lucernari Roto, goffrata</t>
  </si>
  <si>
    <t>Lemování pro střešní okna Roto stucco</t>
  </si>
  <si>
    <t>kołnierz do okien dachowych Roto; stucco</t>
  </si>
  <si>
    <t>burkolókeret Roto tetősíkablakhoz, stukkó</t>
  </si>
  <si>
    <t>lemovanie pre strešné okná Roto, stucco</t>
  </si>
  <si>
    <t>omlijsting voor Roto-ramen voor platte daken stucco</t>
  </si>
  <si>
    <t>obroba za Roto strešna okna stucco</t>
  </si>
  <si>
    <t>infattning för Roto-takfönster stuckatur</t>
  </si>
  <si>
    <t>indfatning til Roto-tagfladevindue stucco</t>
  </si>
  <si>
    <t>omramming for Roto-takvindu stucco</t>
  </si>
  <si>
    <t>Opšav za Roto (stucco)</t>
  </si>
  <si>
    <t>Einfassung für Roto-Dachflächenfenster (stucco)</t>
  </si>
  <si>
    <t>raccordement pour fenêtres de toit Roto (stucco)</t>
  </si>
  <si>
    <t>Einfassung für Roto-Dachflächenfenster stucco_SW</t>
  </si>
  <si>
    <t>omkadering voor ROTO-dakvensters stucco</t>
  </si>
  <si>
    <t>Indfalsning til Roto-tagvindue (stucco)</t>
  </si>
  <si>
    <t>Ramme for Roto-takvinduer (stucco)</t>
  </si>
  <si>
    <t>Opšav za Roto ležeće krovne prozore (stucco)</t>
  </si>
  <si>
    <t>Einfassung für Roto-Q-Serie (stucco)</t>
  </si>
  <si>
    <t>flashings for Roto Q Series</t>
  </si>
  <si>
    <t>raccordement pour fenêtres Roto Q (stucco)</t>
  </si>
  <si>
    <t>Conversa goffrata per Roto Serie Q</t>
  </si>
  <si>
    <t>Lemování pro střešní okna Roto-Q-Serie (stucco)</t>
  </si>
  <si>
    <t>Kołnierz do serii Roto-Q (stucco)</t>
  </si>
  <si>
    <t>Burkoló keret Roto-Q-sorozathoz (stukkó)</t>
  </si>
  <si>
    <t>lemovanie pre sériu Roto-Q (stucco)</t>
  </si>
  <si>
    <t>Rand voor Roto-Q serie (stucwerk)</t>
  </si>
  <si>
    <t>Okvir za serijo Roto-Q (štukatura)</t>
  </si>
  <si>
    <t>ram för Roto-Q-serien (stuckatur)</t>
  </si>
  <si>
    <t>Indfalsning til Roto-Q-serie (stucco)</t>
  </si>
  <si>
    <t>Ramme for Roto Q-serien (stucco)</t>
  </si>
  <si>
    <t>Opšav za Roto-Q seriju (stucco)</t>
  </si>
  <si>
    <t>Einfassung für Velux (stucco)</t>
  </si>
  <si>
    <t>flashing for Velux roof windows; stucco</t>
  </si>
  <si>
    <t>raccordement pour fenêtres Velux (stucco)</t>
  </si>
  <si>
    <t>Conversa per lucernari Velux, goffrata</t>
  </si>
  <si>
    <t>Lemování pro střešní okna Veluxr stucco</t>
  </si>
  <si>
    <t>kołnierz do okien dachowych Velux; stucco</t>
  </si>
  <si>
    <t>burkolókeret Velux tetősíkablakhoz, stukkó</t>
  </si>
  <si>
    <t>lemovanie pre strešné okná Velux, stucco</t>
  </si>
  <si>
    <t>omlijsting voor Velux-ramen voor platte daken stucco</t>
  </si>
  <si>
    <t>obrobe za velux strešna okna stucco</t>
  </si>
  <si>
    <t>infattning för Velux-takfönster stuckatur</t>
  </si>
  <si>
    <t>indfatning til Velux-tagfladevindue stucco</t>
  </si>
  <si>
    <t>omramming for Velux-takvindu stucco</t>
  </si>
  <si>
    <t>Opšav za Velux (stucco)</t>
  </si>
  <si>
    <t>Einfassung für Velux-Dachflächenfenster (stucco)</t>
  </si>
  <si>
    <t>raccordement pour fenêtres de toit Velux (stucco)</t>
  </si>
  <si>
    <t>Einfassung für Velux-Dachflächenfenster stucco_SW</t>
  </si>
  <si>
    <t>omkadering voor VELUX-dakvensters stucco</t>
  </si>
  <si>
    <t>Indfalsning til Velux-tagvindue (stucco)</t>
  </si>
  <si>
    <t>Ramme for Velux-takvinduer (stucco)</t>
  </si>
  <si>
    <t>Opšav za Velux ležeće krovne prozore (stucco)</t>
  </si>
  <si>
    <t>Einfassungsplatte für Dachplatte R.16 und FX.12; glatt; ⌀ 80–125 mm</t>
  </si>
  <si>
    <t>flashing plate for R.16 roof tile and FX.12, smooth, ⌀ 80–125 mm</t>
  </si>
  <si>
    <t>raccordement de ventilation pour R.16 et FX.12 ; lisse ; ⌀ 80-125 mm</t>
  </si>
  <si>
    <t>Conversa per Tegola R.16 e FX.12, liscia, Ø 80 - 125 mm</t>
  </si>
  <si>
    <t>Prostup pro panely R.16 a FX.12, hladký, Ø 80 - 125 mm</t>
  </si>
  <si>
    <t>Element wentylacyjny dla Dachówka R.16 i FX.12, gładki, ⌀ 80–125 mm</t>
  </si>
  <si>
    <t>kivezető elem R.16 tetőfedő elemhez és FX.12 panelhez, sima, Ø 80 - 125 mm</t>
  </si>
  <si>
    <t>prestupový prvok pre strešnú škridlu R.16 a stešný panel FX.12, hladký, Ø 80 - 125 mm</t>
  </si>
  <si>
    <t>inwerkplaat voor dakplaat R.16 en FX.12, glad, ⌀ 80 – 125 mm</t>
  </si>
  <si>
    <t>prehodna plošča za strešno ploščo R.16 in FX.12, gladka, Ø 80-125 mm</t>
  </si>
  <si>
    <t>infattningsplatta för takplatta R.16 och FX.12, slät, ⌀ 80-125 mm</t>
  </si>
  <si>
    <t>indfatningsplade til tagplade R.16 og FX.12, glat, ⌀ 80–125 mm</t>
  </si>
  <si>
    <t>innfatningsplate for takplate R.16 og FX.12, glatt, ⌀ 80–125 mm</t>
  </si>
  <si>
    <t>Podložna ploča za krovnu ploču R.16 i FX.12; glatka, ⌀ 80-125 mm</t>
  </si>
  <si>
    <t>Einfassungsplatte für Dachplatte; glatt; ⌀ 80–125 mm</t>
  </si>
  <si>
    <t>flashing plate for roof tile, smooth, Ø 80–125 mm</t>
  </si>
  <si>
    <t>raccordement de ventilation pour tuiles ; lisse ; ⌀ 80-125 mm</t>
  </si>
  <si>
    <t>PREFAConversa di ventilazione per Tegole, liscia, per tubi Ø 80 - 125 mm</t>
  </si>
  <si>
    <t>Prostup pro falcované tašky hladký, Ø 80 - 125 mm</t>
  </si>
  <si>
    <t>element wentylacyjny dla dachówek klasycznych, gładki, Ø 80–125 mm</t>
  </si>
  <si>
    <t>kivezető elem Classic elemhez, sima, Ø 80 - 125 mm</t>
  </si>
  <si>
    <t>Prestup pre falcované škridle hladký, Ø 80 - 125 mm</t>
  </si>
  <si>
    <t>inwerkplaat voor dakplaat, glad, Ø 80 - 125 mm</t>
  </si>
  <si>
    <t>prehodna plošča za strešne plošče, gladka, premer 80 - 125 mm</t>
  </si>
  <si>
    <t>infattningsplatta för takplatta, slät, Ø 80-125 mm</t>
  </si>
  <si>
    <t>indfatningsplade til tagplade, glat, Ø 80 - 125 mm</t>
  </si>
  <si>
    <t>innfatningsplate for takplate, glatt, Ø 80 - 125 mm</t>
  </si>
  <si>
    <t>Podložna ploča za krovnu ploču; glatka, ⌀ 80-125 mm</t>
  </si>
  <si>
    <t>Einfassungsplatte für Dachraute 29 × 29; glatt; ⌀ 80–125 mm</t>
  </si>
  <si>
    <t>flashing plate for rhomboid roof tile 29 × 29, smooth, ⌀ 80–125 mm</t>
  </si>
  <si>
    <t>raccordement de ventilation pour losanges de toiture 29 × 29 ; lisse ; ⌀ 80-125 mm</t>
  </si>
  <si>
    <t>Conversa per Scaglia 29, liscia, Ø 80 - 125 mm</t>
  </si>
  <si>
    <t>Prostup pro Falcovanou šablonu 29x29, hladký, Ø 80 - 125 mm</t>
  </si>
  <si>
    <t>Element wentylacyjny dla Dachówka romb 29 × 29, gładki, ⌀ 80–125 mm</t>
  </si>
  <si>
    <t>kivezető elem 29x29 tetőfedő rombuszhoz, sima, Ø 80 - 125 mm</t>
  </si>
  <si>
    <t>prestupový prvok pre strešnú šablónu 29x29, hladký, Ø 80 - 125 mm</t>
  </si>
  <si>
    <t>inwerkplaat voor daklosange 29 × 29, glad, ⌀ 80 – 125 mm</t>
  </si>
  <si>
    <t>prehodna plošča za strešni romb 29x29, gladka, Ø80 - 125 mm</t>
  </si>
  <si>
    <t>infattningsplatta för takromb 29 × 29, slät, ⌀ 80-125 mm</t>
  </si>
  <si>
    <t>indfatningsplade til rudeformet tagplade 29 × 29, glat, ⌀ 80–125 mm</t>
  </si>
  <si>
    <t>innfatningsplate for takstein 29 × 29, glatt, ⌀ 80–125 mm</t>
  </si>
  <si>
    <t>Podložna ploča za krovni romb 29 × 29; glatka; ⌀ 80–125 mm</t>
  </si>
  <si>
    <t>Einfassungsplatte für Dachraute 44 × 44; glatt; ⌀ 80–125 mm</t>
  </si>
  <si>
    <t>flashing plate for rhomboid roof tile 44 × 44, smooth, ⌀ 80–125 mm</t>
  </si>
  <si>
    <t>raccordement de ventilation pour losanges de toiture 44 × 44 ; lisse ; ⌀ 80-125 mm</t>
  </si>
  <si>
    <t>Conversa per Scaglia 44, liscia, Ø 80 - 125 mm</t>
  </si>
  <si>
    <t>Prostup pro Falcovanou šablonu 44x44, hladký Ø 80 - 125 mm</t>
  </si>
  <si>
    <t>Element wentylacyjny dla Dachówka romb 44 × 44, gładki, ⌀ 80–125 mm</t>
  </si>
  <si>
    <t>kivezető elem 44x44 tetőfedő rombuszhoz, sima, Ø 80 - 125 mm</t>
  </si>
  <si>
    <t>prestupový prvok pre strešnú šablónu 44x44, hladký, Ø 80 - 125 mm</t>
  </si>
  <si>
    <t>inwerkplaat voor daklosange 44 × 44, glad, ⌀ 80 – 125 mm</t>
  </si>
  <si>
    <t>prehodna plošča za strešni romb 44x44, gladka, Ø80-125</t>
  </si>
  <si>
    <t>infattningsplatta för takromb 44 × 44, slät, ⌀ 80-125 mm</t>
  </si>
  <si>
    <t>indfatningsplade til rudeformet tagplade 44 × 44, glat, ⌀ 80–125 mm</t>
  </si>
  <si>
    <t>innfatningsplate for takstein 44 × 44, glatt, ⌀ 80–125 mm</t>
  </si>
  <si>
    <t>Podložna ploča za krovni romb 44 × 44; glatka; ⌀ 80–125 mm</t>
  </si>
  <si>
    <t>Einfassungsplatte für Dachschindel</t>
  </si>
  <si>
    <t>flashing plate for shingle</t>
  </si>
  <si>
    <t>raccordement de ventilation pour bardeaux</t>
  </si>
  <si>
    <t>Conversa per Scandola, liscia, Ø 80 - 125 mm</t>
  </si>
  <si>
    <t>Prostup pro falcovaný šindel</t>
  </si>
  <si>
    <t>Element wentylacyjny dla Dachówka łupkowa</t>
  </si>
  <si>
    <t>kivezető elem tetőfedő zsindelyhez</t>
  </si>
  <si>
    <t>prestupový prvok pre strešný šindeľ</t>
  </si>
  <si>
    <t>inwerkplaat voor dakschindel</t>
  </si>
  <si>
    <t xml:space="preserve">prehodna plošča za strešno skodlo </t>
  </si>
  <si>
    <t>infattningsplatta för takshingel</t>
  </si>
  <si>
    <t>indfatningsplade til tagspån</t>
  </si>
  <si>
    <t>innfatningsplate for takshingel</t>
  </si>
  <si>
    <t>Podložna ploča za krovnu šindru</t>
  </si>
  <si>
    <t>eingesetztes Siding mechanisch befestigen</t>
  </si>
  <si>
    <t>fasten the new siding mechanically</t>
  </si>
  <si>
    <t>fixer mécaniquement le Siding mis en place</t>
  </si>
  <si>
    <t>Fissare meccanicamente la Doga inserita</t>
  </si>
  <si>
    <t>Mechanicky upevnit vložený Siding</t>
  </si>
  <si>
    <t>mechaniczne mocowanie założonego sidingu</t>
  </si>
  <si>
    <t>behelyezett Siding mechanikus rögzítése</t>
  </si>
  <si>
    <t>vložený Siding mechanicky upevniť</t>
  </si>
  <si>
    <t>Mechanische bevestiging van de ingevoegde siding</t>
  </si>
  <si>
    <t>mehanska pritrditev uporabljene obloge Siding</t>
  </si>
  <si>
    <t>mekanisk infästning av siding</t>
  </si>
  <si>
    <t>mekanisk fastgørelse af indsat siding</t>
  </si>
  <si>
    <t>Innfelt, mekanisk festet Siding</t>
  </si>
  <si>
    <t>mehanički pričvrstiti korištenu fasadnu kazetu</t>
  </si>
  <si>
    <t>Einhängstreifen / Traufstreifen</t>
  </si>
  <si>
    <t>mounting strip / edge cleat strip</t>
  </si>
  <si>
    <t>bande d’accrochage / bande de départ</t>
  </si>
  <si>
    <t>Strisce sospese/Strisce di gronda</t>
  </si>
  <si>
    <t>zatahovací pás</t>
  </si>
  <si>
    <t>Listwy wiszące / listwy okapowe</t>
  </si>
  <si>
    <t>Függőszegély / ereszszegély</t>
  </si>
  <si>
    <t>závesný pás/odkvapový pás</t>
  </si>
  <si>
    <t>Hangstrips / dakrandstrips</t>
  </si>
  <si>
    <t>Obesni trakovi/trakovi za napušče</t>
  </si>
  <si>
    <t>hängremsor/takfotsremsor</t>
  </si>
  <si>
    <t>Ophængslister/tagrender</t>
  </si>
  <si>
    <t>Hengelister/takfotlister</t>
  </si>
  <si>
    <t>Viseća traka / traka za strehu</t>
  </si>
  <si>
    <t>Einheit</t>
  </si>
  <si>
    <t>Unit</t>
  </si>
  <si>
    <t>unité</t>
  </si>
  <si>
    <t>UDM</t>
  </si>
  <si>
    <t>Jednotka</t>
  </si>
  <si>
    <t>egység</t>
  </si>
  <si>
    <t>Eenheid</t>
  </si>
  <si>
    <t>enota</t>
  </si>
  <si>
    <t>Enhet</t>
  </si>
  <si>
    <t>Enhed</t>
  </si>
  <si>
    <t>Jedinica</t>
  </si>
  <si>
    <t>Einlaufblech</t>
  </si>
  <si>
    <t>eaves apron</t>
  </si>
  <si>
    <t>larmier d’égout</t>
  </si>
  <si>
    <t>Scossalina</t>
  </si>
  <si>
    <t>krycí plech</t>
  </si>
  <si>
    <t>Pas podrynnowy</t>
  </si>
  <si>
    <t>Cseppentő lemez</t>
  </si>
  <si>
    <t>odkvapový plech</t>
  </si>
  <si>
    <t>Inlaatplaat</t>
  </si>
  <si>
    <t>Odkap</t>
  </si>
  <si>
    <t>inloppsplåt</t>
  </si>
  <si>
    <t>Indløb</t>
  </si>
  <si>
    <t>Innløpsplate</t>
  </si>
  <si>
    <t>Uljevni lim</t>
  </si>
  <si>
    <t>Einlaufblech (230 × 2.000 × 0,7 mm)</t>
  </si>
  <si>
    <t>eaves apron strip (230 × 2,000 × 0.7 mm)</t>
  </si>
  <si>
    <t>larmier d’égout (230 × 2 000 × 0,7 mm)</t>
  </si>
  <si>
    <t>Grondalina 230 x 2.000 x 0.7 mm</t>
  </si>
  <si>
    <t>Okapový plech pod folii 230 x 2.000 x 0.7 mm</t>
  </si>
  <si>
    <t>Okap? 230 × 2.000 × 0,7 mm</t>
  </si>
  <si>
    <t>cseppentő lemez 230 x 2.000 x 0.7 mm</t>
  </si>
  <si>
    <t>odkvapový plech 230 x 2.000 x 0.7 mm</t>
  </si>
  <si>
    <t>inloopplaat 230 × 2000 × 0,7 mm</t>
  </si>
  <si>
    <t>odkapna pločevina 230 x 2.000 x 0,7 mm</t>
  </si>
  <si>
    <t>avrinningsplåt 230 × 2.000 × 0,7 mm</t>
  </si>
  <si>
    <t>indløbsplade 230 × 2.000 × 0,7 mm</t>
  </si>
  <si>
    <t>avrenningsplate 230 × 2000 × 0,7 mm</t>
  </si>
  <si>
    <t>Uljevni lim (230 × 2.000 × 0,7 mm)</t>
  </si>
  <si>
    <t>Einlaufblech (glatt)</t>
  </si>
  <si>
    <t>eaves apron strip</t>
  </si>
  <si>
    <t>larmier d’égout (lisse)</t>
  </si>
  <si>
    <t>Grondalina liscia</t>
  </si>
  <si>
    <t>Okapový plech hladký</t>
  </si>
  <si>
    <t>Okap ??gładki</t>
  </si>
  <si>
    <t>cseppentő lemez sima</t>
  </si>
  <si>
    <t>odkvapový plech hladký</t>
  </si>
  <si>
    <t>inloopplaat glad</t>
  </si>
  <si>
    <t>odkapna pločevina gladka 230 x 2.000 x 0,7 mm</t>
  </si>
  <si>
    <t>avrinningsplåt slät</t>
  </si>
  <si>
    <t>indløbsplade glat</t>
  </si>
  <si>
    <t>avrenningsplate glatt</t>
  </si>
  <si>
    <t>Uljevni lim (glatki)</t>
  </si>
  <si>
    <t>Einlaufblech (glatt; 230 × 2.000 × 0,7 mm)</t>
  </si>
  <si>
    <t>eaves apron, smooth (230 × 2,000 × 0.7 mm)</t>
  </si>
  <si>
    <t>larmier d’égout (lisse ; 230 × 2 000 × 0,7 mm)</t>
  </si>
  <si>
    <t>Grondalina standard liscia 230 x 2.000 x 0,7 mm</t>
  </si>
  <si>
    <t>Okapnička pod folii-hladká 230 x 2.000 x 0,7 mm</t>
  </si>
  <si>
    <t>pas podrynnowy, gładki (230 × 2,000 × 0.7 mm)</t>
  </si>
  <si>
    <t>cseppentőlemez sima 230 × 2.000 × 0,7 mm</t>
  </si>
  <si>
    <t>odkapový plech pod fóliu, hladký, 230 × 2.000 × 0,7 mm</t>
  </si>
  <si>
    <t>inloopplaat glad 230 × 2000 × 0,7 mm</t>
  </si>
  <si>
    <t>inloppsplåt slät 230 × 2.000 × 0,7 mm</t>
  </si>
  <si>
    <t>indløbsplade glat 230 × 2.000 × 0,7 mm</t>
  </si>
  <si>
    <t>avrenningsplate glatt 230 × 2000 × 0,7 mm</t>
  </si>
  <si>
    <t>Uljevni lim (glatki, 230 × 2.000 × 0,7 mm)</t>
  </si>
  <si>
    <t>Einlegebügel (selbst gekantet)</t>
  </si>
  <si>
    <t>insert hanger (to be canted by installer)</t>
  </si>
  <si>
    <t>étrier de fixation (plié par l’installateur)</t>
  </si>
  <si>
    <t>Staffa da inserimento (squadrata)</t>
  </si>
  <si>
    <t>mezistřešní hák (zámečnický prvek)</t>
  </si>
  <si>
    <t>Wspornik wkładany (samozaciskowy)</t>
  </si>
  <si>
    <t>Betétkonzol (hajtott)</t>
  </si>
  <si>
    <t>vkladací hák (vlastný ohyb)</t>
  </si>
  <si>
    <t>Inzetstuk beugel (zelfgeslepen)</t>
  </si>
  <si>
    <t>Vstavitveni nosilec (lastna obroba)</t>
  </si>
  <si>
    <t>Insättningsfäste (kantas själv)</t>
  </si>
  <si>
    <t>Monteringsbøjle (kantet)</t>
  </si>
  <si>
    <t>Innleggsbøyle (også kantet)</t>
  </si>
  <si>
    <t>Unutarnji nosač (mora se kantirati)</t>
  </si>
  <si>
    <t>Einschalige Dachausbildung</t>
  </si>
  <si>
    <t>single-skin roof construction</t>
  </si>
  <si>
    <t>toit simple peau</t>
  </si>
  <si>
    <t>Realizzazione copertura monostrato</t>
  </si>
  <si>
    <t>hřebenové odvětrání jednostranné</t>
  </si>
  <si>
    <t>Konstrukcja dachu jednowarstwowego</t>
  </si>
  <si>
    <t>Egyhéjú tetőszerkezet</t>
  </si>
  <si>
    <t>jednoplášťové vyhotovenie strechy</t>
  </si>
  <si>
    <t>Enkelwandige dakconstructie</t>
  </si>
  <si>
    <t>Strešna konstrukcija z enojnim opažem</t>
  </si>
  <si>
    <t>enkelskalig takkonstruktion</t>
  </si>
  <si>
    <t>En-skals tag</t>
  </si>
  <si>
    <t>Ettlags takkonstruksjon</t>
  </si>
  <si>
    <t>Jednoslojna krovna konstrukcija</t>
  </si>
  <si>
    <t>Einschaliger Aufbau – Dachgeschoß nicht ausgebaut</t>
  </si>
  <si>
    <t>single-skin structure — unconverted attic</t>
  </si>
  <si>
    <t>toit simple peau — combles non aménagés</t>
  </si>
  <si>
    <t>Struttura monostrato - Sottotetto non abitabile</t>
  </si>
  <si>
    <t>Jednoplášťová střešní skladba</t>
  </si>
  <si>
    <t>Konstrukcja jednowarstwowa – poddasze nieużytkowe</t>
  </si>
  <si>
    <t>Egyhéjú rétegrend – beépítetlen tetőtér</t>
  </si>
  <si>
    <t>jednoplášťová skladba strechy – nevyužívané podkrovie na obytné účely</t>
  </si>
  <si>
    <t>Enkelwandige montage - zolder niet uitgebouwd</t>
  </si>
  <si>
    <t>Konstrukcija z enojnim opažem – podstrešje ni razširjeno</t>
  </si>
  <si>
    <t>enkelskalig konstruktion – ej utbyggd vind</t>
  </si>
  <si>
    <t>En-skalskonstruktion - loftsrum ikke udvidet</t>
  </si>
  <si>
    <t>Ettlags oppbygging – loftsetasje er ikke ombygd</t>
  </si>
  <si>
    <t>Jednoslojna konstrukcija – potkrovlje nije preuređeno</t>
  </si>
  <si>
    <t>Einschubkeil</t>
  </si>
  <si>
    <t>insert wedge</t>
  </si>
  <si>
    <t>coyau</t>
  </si>
  <si>
    <t>Cuneo di inserimento</t>
  </si>
  <si>
    <t>Jednoplášťová střešní skladba - neobytný podstřešní prostor</t>
  </si>
  <si>
    <t>Klin wprowadzający</t>
  </si>
  <si>
    <t>Betétes ék</t>
  </si>
  <si>
    <t>vložený klin</t>
  </si>
  <si>
    <t>Insteekspie</t>
  </si>
  <si>
    <t>Vrivni klin</t>
  </si>
  <si>
    <t>inskjutbar kil</t>
  </si>
  <si>
    <t>Skydekile</t>
  </si>
  <si>
    <t>Innskyvningskile</t>
  </si>
  <si>
    <t>Klizni klin</t>
  </si>
  <si>
    <t>Einseitige Firstentlüftung</t>
  </si>
  <si>
    <t>one-sided ridge ventilation</t>
  </si>
  <si>
    <t>ventilation de faîtière unilatérale</t>
  </si>
  <si>
    <t>Aerazione di colmo unilaterale</t>
  </si>
  <si>
    <t>Jednostronna wentylacja kalenicowa</t>
  </si>
  <si>
    <t>Egyoldali gerincszellőztetés</t>
  </si>
  <si>
    <t>jednostranné odvetrávanie hrebeňa</t>
  </si>
  <si>
    <t>Enkelzijdige nokventilatie</t>
  </si>
  <si>
    <t>Enostransko prezračevanje slemena</t>
  </si>
  <si>
    <t>enkelsidig nockventilation</t>
  </si>
  <si>
    <t>Ensidet rygningsventilation</t>
  </si>
  <si>
    <t>Ensidig møneventilasjon</t>
  </si>
  <si>
    <t>Jednostrano odzračivanje sljemena</t>
  </si>
  <si>
    <t>Einzelanschlagspunkt</t>
  </si>
  <si>
    <t>single anchor point</t>
  </si>
  <si>
    <t>point d’ancrage unique</t>
  </si>
  <si>
    <t>Punto di attacco singolo</t>
  </si>
  <si>
    <t>EAP kotvící zařízení</t>
  </si>
  <si>
    <t>Pojedynczy punkt mocowania</t>
  </si>
  <si>
    <t>Egyszeres rögzítési pont</t>
  </si>
  <si>
    <t>samostatný viazací bod</t>
  </si>
  <si>
    <t>Enkel bevestigingspunt</t>
  </si>
  <si>
    <t>Ena sidrna točka</t>
  </si>
  <si>
    <t>enkel ankarpunkt</t>
  </si>
  <si>
    <t>Enkelt ankerpunkt</t>
  </si>
  <si>
    <t>Enkeltstående anslagspunkt</t>
  </si>
  <si>
    <t>Jedna točka sidrenja</t>
  </si>
  <si>
    <t>Einzelanschlagspunkt nach EN 795, Klasse A (bis Bahnenbreite von 650 mm)</t>
  </si>
  <si>
    <t>single anchor point according to EN 795, class A (tray length up to 650)</t>
  </si>
  <si>
    <t>point d’ancrage unique selon la norme EN 795, classe A (jusqu’à une longueur de bac de 650 mm)</t>
  </si>
  <si>
    <t>EAP anticaduta conforme EN 795 classe A (per larghezza lastre fino a 650mm)</t>
  </si>
  <si>
    <t>EAP dle EN 795 třída A (šířka pásů do 650)</t>
  </si>
  <si>
    <t>Punkt mocowań lin alpinistycznych (EAP) zgodny z normą EN 795, Klasa A (dla szerokości 650mm)</t>
  </si>
  <si>
    <t>rögzítési pont EN 795 szerint, A osztály (max. 650mm lemezsávszélesség)</t>
  </si>
  <si>
    <t>kotviaci bod podľa EN 795 triedy A (so šírkou 650)</t>
  </si>
  <si>
    <t>enkel aanslagpunt (EAP) conform EN 795, klasse A (tot strokenbreedte 650)</t>
  </si>
  <si>
    <t>EAP po EN 795 razred A (za širine trakov do 650 mm)</t>
  </si>
  <si>
    <t>separat anslagspunkt (SAP) enligt EN 795, klass A (upp till spårbredd 650)</t>
  </si>
  <si>
    <t>enkeltanslagspunkt (EAP) iht. EN 795, klasse A (op til banebredde 650)</t>
  </si>
  <si>
    <t>enkelt anslagspunkt (EAP) iht. EN 795, klasse A (til banebredde 650)</t>
  </si>
  <si>
    <t>Jedna točka sidrenja prema EN 795, klasa A (do širine trake od 650 mm)</t>
  </si>
  <si>
    <t>Einzeltritt</t>
  </si>
  <si>
    <t>safety tread</t>
  </si>
  <si>
    <t>marche de toit</t>
  </si>
  <si>
    <t>Gradino singolo</t>
  </si>
  <si>
    <t>nášlapný stupeň</t>
  </si>
  <si>
    <t>Stopień kominiarski</t>
  </si>
  <si>
    <t>Tetőlépcső</t>
  </si>
  <si>
    <t>stúpací schodík</t>
  </si>
  <si>
    <t>Enkele stap</t>
  </si>
  <si>
    <t>Enojna dimniška stopnica</t>
  </si>
  <si>
    <t>enkelsteg</t>
  </si>
  <si>
    <t>Enkelttrin</t>
  </si>
  <si>
    <t>Enkelttrinn</t>
  </si>
  <si>
    <t>Pojedinačna stepenica</t>
  </si>
  <si>
    <t>Einzeltritt (inkl. zwei Fußteile)</t>
  </si>
  <si>
    <t>safety tread, including two mounts</t>
  </si>
  <si>
    <t>marche de toit (fournie avec deux platines)</t>
  </si>
  <si>
    <t>Gradino singolo, incluse le due basi d'appoggio</t>
  </si>
  <si>
    <t>Nášlapný stupeň</t>
  </si>
  <si>
    <t>stopień kominiarski</t>
  </si>
  <si>
    <t>tipegő két talppal</t>
  </si>
  <si>
    <t>enkele trede incl. twee voetdelen</t>
  </si>
  <si>
    <t>enojna stopnja vklj. Z 2 podložnima elementoma</t>
  </si>
  <si>
    <t>separat fotsteg inkl. två understycken</t>
  </si>
  <si>
    <t>enkelttrin inkl. to foddele</t>
  </si>
  <si>
    <t>enkelttrinn inkl. to underdeler</t>
  </si>
  <si>
    <t>Pojedinačna stepenica (uklj. dvije stope)</t>
  </si>
  <si>
    <t>Eisfänger</t>
  </si>
  <si>
    <t>ice stopper</t>
  </si>
  <si>
    <t>crochet à glace</t>
  </si>
  <si>
    <t>Rompighiaccio</t>
  </si>
  <si>
    <t xml:space="preserve">Zachytávač ledu </t>
  </si>
  <si>
    <t xml:space="preserve"> Łamacz lodu</t>
  </si>
  <si>
    <t>jégkarom</t>
  </si>
  <si>
    <t>zachytávač ľadu</t>
  </si>
  <si>
    <t>ijsvanger</t>
  </si>
  <si>
    <t>zadrževalec ledu</t>
  </si>
  <si>
    <t>isstoppare</t>
  </si>
  <si>
    <t>isfanger</t>
  </si>
  <si>
    <t>Hvatač leda</t>
  </si>
  <si>
    <t>Eisstreifen (Einlaufblech)</t>
  </si>
  <si>
    <t>Scossalina (lamiera protettiva)</t>
  </si>
  <si>
    <t>Listwa chroniąca przed lodem (pas podrynnowy)</t>
  </si>
  <si>
    <t>Jégszegély (cseppentő lemez)</t>
  </si>
  <si>
    <t>železný pás (odkvapový plech)</t>
  </si>
  <si>
    <t>IJsstrook (inlaatplaat)</t>
  </si>
  <si>
    <t>Trak za led (odkap)</t>
  </si>
  <si>
    <t>isremsor (inmatningsplåt)</t>
  </si>
  <si>
    <t>Islister (indløb)</t>
  </si>
  <si>
    <t>Islister (innløpsplate)</t>
  </si>
  <si>
    <t>Ledena traka (uljevni lim)</t>
  </si>
  <si>
    <t>elastischer Dichtstoff</t>
  </si>
  <si>
    <t>elastic sealant</t>
  </si>
  <si>
    <t>mastic d’étanchéité élastique</t>
  </si>
  <si>
    <t>Isolante elastico</t>
  </si>
  <si>
    <t>trvale elastické těsnění</t>
  </si>
  <si>
    <t>szczeliwo elastyczne</t>
  </si>
  <si>
    <t>rugalmas tömítőanyag</t>
  </si>
  <si>
    <t>elastický tesniaci materiál</t>
  </si>
  <si>
    <t>elastisch afdichtmiddel</t>
  </si>
  <si>
    <t>elastična tesnilna masa</t>
  </si>
  <si>
    <t>elastiskt tätningsmedel</t>
  </si>
  <si>
    <t>elastisk tætningsmiddel</t>
  </si>
  <si>
    <t>Elastisk tetningsmiddel</t>
  </si>
  <si>
    <t>elastično brtvilo</t>
  </si>
  <si>
    <t>E-Mail:</t>
  </si>
  <si>
    <t>Email:</t>
  </si>
  <si>
    <t>Courriel :</t>
  </si>
  <si>
    <t>email:</t>
  </si>
  <si>
    <t>e-mail:</t>
  </si>
  <si>
    <t>E-mail:</t>
  </si>
  <si>
    <t>email</t>
  </si>
  <si>
    <t>E-post:</t>
  </si>
  <si>
    <t>E-pošta:</t>
  </si>
  <si>
    <t>Empfehlung:</t>
  </si>
  <si>
    <t>Recommendation:</t>
  </si>
  <si>
    <t>Recommandation :</t>
  </si>
  <si>
    <t>Suggerimento:</t>
  </si>
  <si>
    <t>Doporučení:</t>
  </si>
  <si>
    <t>Zalecenie:</t>
  </si>
  <si>
    <t>Javaslat:</t>
  </si>
  <si>
    <t>Odporúčanie:</t>
  </si>
  <si>
    <t>Aanbeveling:</t>
  </si>
  <si>
    <t>Priporočilo:</t>
  </si>
  <si>
    <t>Rekommendation:</t>
  </si>
  <si>
    <t>Anbefaling:</t>
  </si>
  <si>
    <t>Preporuka:</t>
  </si>
  <si>
    <t>Endabkantung:</t>
  </si>
  <si>
    <t>Edge downstand:</t>
  </si>
  <si>
    <t>Pliure de rebord :</t>
  </si>
  <si>
    <t>Testata ripiegata:</t>
  </si>
  <si>
    <t>Ohranění</t>
  </si>
  <si>
    <t>zagięcie końcowe</t>
  </si>
  <si>
    <t>végek lezárása</t>
  </si>
  <si>
    <t>Koncový ohyb</t>
  </si>
  <si>
    <t>Eindafkanting</t>
  </si>
  <si>
    <t>Zaključna obroba:</t>
  </si>
  <si>
    <t>Ändavkantning:</t>
  </si>
  <si>
    <t>Endekant:</t>
  </si>
  <si>
    <t>Endefals:</t>
  </si>
  <si>
    <t>Završno kantiranje</t>
  </si>
  <si>
    <t>Enden um 11 mm abgekantet:</t>
  </si>
  <si>
    <t>Ends canted by 11 mm:</t>
  </si>
  <si>
    <t>Rebord plié sur 11 mm :</t>
  </si>
  <si>
    <t>Testate ripiegate di 11 mm:</t>
  </si>
  <si>
    <t>Konce ohraněny 11 mm</t>
  </si>
  <si>
    <t>zakończenia podgięte 11 mm</t>
  </si>
  <si>
    <t>végek 11 mm lezárással</t>
  </si>
  <si>
    <t>Koncový ohyb 11 mm</t>
  </si>
  <si>
    <t>Einden 11 mm afgekant:</t>
  </si>
  <si>
    <t>Konci obrobljeni za 11 mm:</t>
  </si>
  <si>
    <t>Ändarna avkantade 11 mm:</t>
  </si>
  <si>
    <t>Ender kantet 11 mm:</t>
  </si>
  <si>
    <t>Ender med 11 mm fals:</t>
  </si>
  <si>
    <t>Završeci 11 mm kantirani</t>
  </si>
  <si>
    <t>Endplatte (1,48 Stk./m; 40 Stk./Karton)</t>
  </si>
  <si>
    <t>end plate (1.48 pc./m, 40 pc./box)</t>
  </si>
  <si>
    <t>demi-losange de fin (1,48 par mètre ; 40 par carton)</t>
  </si>
  <si>
    <t>Scaglia 44 finale (1,48 pz./m, 40 pz./cf.)</t>
  </si>
  <si>
    <t>Ukončovací šablona (1,48 ks./bm, 40 ks./balení)</t>
  </si>
  <si>
    <t>Dachówka końcowa(1,48 szt./mb, 40 szt./opak.)</t>
  </si>
  <si>
    <t>végelem (1,48 db./fm, 40 db./doboz)</t>
  </si>
  <si>
    <t>ukončovací prvok (1,48 ks/bm, 40 ks/kart.)</t>
  </si>
  <si>
    <t>eindplaat (1,48 stks./m1, 40 stks./doos)</t>
  </si>
  <si>
    <t>zaključna plošča (1,48 kos/tm, 40 kos/škatlo)</t>
  </si>
  <si>
    <t>ändplatta (1,48 st./lpm, 40 st./kart.)</t>
  </si>
  <si>
    <t>endeplade (1,48 stk./lbm, 40 stk./kart.)</t>
  </si>
  <si>
    <t>endeplate (1,48 stk./lm, 40 stk./kart.)</t>
  </si>
  <si>
    <t>Krajnja ploča (1,48 kom./m; 40 kom./kutija)</t>
  </si>
  <si>
    <t>Endplatte (2,2 Stk./m; 100 Stk./Karton)</t>
  </si>
  <si>
    <t>end plate (2.2 pc./m, 100 pc./box)</t>
  </si>
  <si>
    <t>demi-losange de fin (2,2 par mètre ; 100 par carton)</t>
  </si>
  <si>
    <t>Scaglia 29 finale (2,2 pz./m, 100 pz./cf.)</t>
  </si>
  <si>
    <t>Ukončovací šablona (2,2 ks./bm, 100 ks./balení)</t>
  </si>
  <si>
    <t>Dachówka końcowa(2,2 szt./mb, 100 szt./opak.)</t>
  </si>
  <si>
    <t>végelem (2,2 db./fm, 100 db./doboz)</t>
  </si>
  <si>
    <t>ukončovací prvok (2,2 ks/bm, 100 ks/kart.)</t>
  </si>
  <si>
    <t>eindplaat (2,2 stks./m1, 100 stks./doos)</t>
  </si>
  <si>
    <t>zaključna plošča (2,2 kos/tm, 100 kos/škatlo)</t>
  </si>
  <si>
    <t>ändplatta (2,2 st./lpm, 100 st./kart.)</t>
  </si>
  <si>
    <t>endeplade (2,2 stk./lbm, 100 stk./kart.)</t>
  </si>
  <si>
    <t>endeplate (2,2 stk./lm, 100 stk./kart.)</t>
  </si>
  <si>
    <t>Krajnja ploča (2,2 kom./m; 100 kom./kutija)</t>
  </si>
  <si>
    <t>Endplatte für Dachraute</t>
  </si>
  <si>
    <t>end plate for rhomboid roof tiles</t>
  </si>
  <si>
    <t>demi-losange de fin</t>
  </si>
  <si>
    <t>Piastra finale per scaglia</t>
  </si>
  <si>
    <t>Dachówka końcowa dla dachówki romb</t>
  </si>
  <si>
    <t>Záró elem tetőfedő rombuszhoz</t>
  </si>
  <si>
    <t>ukončujúca šablóna pre strešnú šablónu</t>
  </si>
  <si>
    <t>Eindplaat voor daklosange</t>
  </si>
  <si>
    <t>Zaključna plošča za strešni romb</t>
  </si>
  <si>
    <t>ändplatta för takdiamant</t>
  </si>
  <si>
    <t>Endeplade til tagrombe</t>
  </si>
  <si>
    <t>Endeplate for takrombe</t>
  </si>
  <si>
    <t>Krajnja ploča za krovni romb</t>
  </si>
  <si>
    <t>Endplatte für Dachraute 29 × 29</t>
  </si>
  <si>
    <t>end plate for rhomboid roof tile 29 × 29</t>
  </si>
  <si>
    <t>demi-losange de fin 29 × 29</t>
  </si>
  <si>
    <t>Piastra finale per scaglia 29 × 29</t>
  </si>
  <si>
    <t>ukončovací šablona 29x29</t>
  </si>
  <si>
    <t>Dachówka końcowa dla dachówki romb 29 × 29</t>
  </si>
  <si>
    <t>záró elem 29 × 29-es tetőfedő rombuszhoz</t>
  </si>
  <si>
    <t>ukončujúca šablóna pre strešnú šablónu 29 × 29</t>
  </si>
  <si>
    <t>Eindplaat voor daklosange 29 x 29</t>
  </si>
  <si>
    <t>Zaključna plošča za strešni romb 29 × 29</t>
  </si>
  <si>
    <t>ändplatta för takdiamant 29 × 29</t>
  </si>
  <si>
    <t>Endeplade til tagrombe 29 × 29</t>
  </si>
  <si>
    <t>Endeplate for takrombe 29 × 29</t>
  </si>
  <si>
    <t>Krajnja ploča za krovni romb 29 × 29</t>
  </si>
  <si>
    <t>Endplatte für Dachraute 44 × 44</t>
  </si>
  <si>
    <t>end plate for rhomboid roof tile 44 × 44</t>
  </si>
  <si>
    <t>demi-losange de fin 44 × 44</t>
  </si>
  <si>
    <t>Piastra finale per scaglia 44 × 44</t>
  </si>
  <si>
    <t>ukončovací šablona 44x44</t>
  </si>
  <si>
    <t>Dachówka końcowa dla dachówki romb 44 × 44</t>
  </si>
  <si>
    <t>záró elem 44 × 44-es tetőfedő rombuszhoz</t>
  </si>
  <si>
    <t>ukončujúca šablóna pre strešnú šablónu 44 × 44</t>
  </si>
  <si>
    <t>Eindplaat voor daklosange 44 x 44</t>
  </si>
  <si>
    <t>Zaključna plošča za strešni romb 44 × 44</t>
  </si>
  <si>
    <t>ändplatta för takdiamant 44 × 44</t>
  </si>
  <si>
    <t>Endeplade til tagrombe 44 × 44</t>
  </si>
  <si>
    <t>Endeplate for takrombe 44 × 44</t>
  </si>
  <si>
    <t>Krajnja ploča za krovni romb 44 × 44</t>
  </si>
  <si>
    <t>Entlüftung</t>
  </si>
  <si>
    <t>ventilation</t>
  </si>
  <si>
    <t>Aerazione</t>
  </si>
  <si>
    <t>Wentylacja</t>
  </si>
  <si>
    <t>Szellőztetés</t>
  </si>
  <si>
    <t>odvetrávanie</t>
  </si>
  <si>
    <t>Ventilatie</t>
  </si>
  <si>
    <t>Odzračevanje</t>
  </si>
  <si>
    <t>Ventilation</t>
  </si>
  <si>
    <t>Ventilasjon</t>
  </si>
  <si>
    <t>Odzračivanje</t>
  </si>
  <si>
    <t>Entlüftung über Froschmaulluken (für Dachpaneel FX.12)</t>
  </si>
  <si>
    <t>ventilation for FX.12 roof panels via frog-mouth vents</t>
  </si>
  <si>
    <t>ventilation par chatières (pour panneaux de toiture FX.12)</t>
  </si>
  <si>
    <t>Aerazione tramite bocchetta di aerazione (per pannello per tetto FX.12)</t>
  </si>
  <si>
    <t>odvětrání odvětrávací haubnou u STŘEŠNÍHO PANELU FX.12</t>
  </si>
  <si>
    <t>Wentylacja przez pokrywę wywietrzników (do panelu dachowego FX.12)</t>
  </si>
  <si>
    <t>Szellőztetés szellőzőelemeken keresztül (FX.12 tetőfedő panelhez)</t>
  </si>
  <si>
    <t>odvetrávanie cez odvetrávacie tvarovky (pre strešný panel FX.12)</t>
  </si>
  <si>
    <t>Ventilatie via kikkermondluiken (voor FX.12 dakpaneel)</t>
  </si>
  <si>
    <t>Odzračevanje preko žabjih zračnikov (za strešni panel FX.12)</t>
  </si>
  <si>
    <t>Ventilation via grodluckor (för takpanel FX.12)</t>
  </si>
  <si>
    <t>Ventilation via tagudluftning (til tagpanel FX.12)</t>
  </si>
  <si>
    <t>Ventilasjon via froskemunnformet luke (til takpanel FX.12)</t>
  </si>
  <si>
    <t>Odzračivanje preko odzračnika (za krovni panel FX.12)</t>
  </si>
  <si>
    <t>Entlüftung über Froschmaulluken (für Dachplatte)</t>
  </si>
  <si>
    <t xml:space="preserve">ventilation for roof tiles via frog-mouth vents </t>
  </si>
  <si>
    <t>ventilation par chatières (pour tuiles)</t>
  </si>
  <si>
    <t>Aerazione tramite bocchetta di aerazione (per tegola)</t>
  </si>
  <si>
    <t>odvětrání odvětrávací haubnou u FALCOVANÉ TAŠKY</t>
  </si>
  <si>
    <t>Wentylacja przez pokrywę wywietrzników (do dachówki klasycznej)</t>
  </si>
  <si>
    <t>Szellőztetés szellőzőelemeken keresztül (Classic elemhez)</t>
  </si>
  <si>
    <t>odvetrávanie cez odvetrávacie tvarovky (pre falcovanú škridlu)</t>
  </si>
  <si>
    <t>Ventilatie via kikkermondluiken (voor dakplaat)</t>
  </si>
  <si>
    <t>Odzračevanje preko žabjih zračnikov (za strešno ploščo)</t>
  </si>
  <si>
    <t>Ventilation via grodluckor (för takpanel)</t>
  </si>
  <si>
    <t>Ventilation via tagudluftning (til tagplade)</t>
  </si>
  <si>
    <t>Ventilasjon via froskemunnformet luke (til takplate)</t>
  </si>
  <si>
    <t>Odzračivanje preko odzračnika (za krovnu ploču)</t>
  </si>
  <si>
    <t>Entlüftung über Froschmaulluken (für Dachraute 29 × 29)</t>
  </si>
  <si>
    <t>ventilation for rhomboid roof tiles 29 × 29 via frog-mouth vents</t>
  </si>
  <si>
    <t>ventilation par chatières (pour losanges de toiture 29 × 29)</t>
  </si>
  <si>
    <t>Aerazione tramite bocchetta di aerazione (per scaglia 29 x 29)</t>
  </si>
  <si>
    <t>odvětrání odvětrávací haubnou u FALCOVANÉ ŠABLONY 29x29</t>
  </si>
  <si>
    <t>Wentylacja przez pokrywę wywietrzników (dachówki romb 29 × 29)</t>
  </si>
  <si>
    <t>Szellőztetés szellőzőelemeken keresztül (29 × 29-es tetőfedő rombuszhoz)</t>
  </si>
  <si>
    <t>odvetrávanie cez odvetrávacie tvarovky (pre strešnú šablónu 29 × 29)</t>
  </si>
  <si>
    <t>Ventilatie via kikkermondluiken (voor daklosange 29 x 29)</t>
  </si>
  <si>
    <t>Odzračevanje preko žabjih zračnikov (za strešni romb 29 × 29)</t>
  </si>
  <si>
    <t>Ventilation via grodluckor (för takdiamant 29 × 29)</t>
  </si>
  <si>
    <t>Ventilation via tagudluftning (til tagrombe 29 x 29)</t>
  </si>
  <si>
    <t>Ventilasjon via froskemunnformet luke (til takrombe 29 × 29)</t>
  </si>
  <si>
    <t>Odzračivanje preko odzračnika (za krovni romb 29 × 29))</t>
  </si>
  <si>
    <t>Entlüftung über Froschmaulluken (für Dachraute 44 × 44)</t>
  </si>
  <si>
    <t>ventilation for rhomboid roof tiles 44 × 44 via frog-mouth vents</t>
  </si>
  <si>
    <t>ventilation par chatières (pour losanges de toiture 44 × 44)</t>
  </si>
  <si>
    <t>Aerazione tramite bocchetta di aerazione (per scaglia 44 x 44)</t>
  </si>
  <si>
    <t>odvětrání odvětrávací haubnou u STŘEŠNÍ ŠABLONY 44x44</t>
  </si>
  <si>
    <t>Wentylacja przez pokrywę wywietrzników (do dachówki romb 44 × 44)</t>
  </si>
  <si>
    <t>Szellőztetés szellőzőelemeken keresztül (44 × 44-es tetőfedő rombuszhoz)</t>
  </si>
  <si>
    <t>odvetrávanie cez odvetrávacie tvarovky (pre strešnú šablónu 44 × 44)</t>
  </si>
  <si>
    <t>Ventilatie via kikkermondluiken (voor daklosange 44 x 44)</t>
  </si>
  <si>
    <t>Odzračevanje preko žabjih zračnikov (za strešni romb 44 × 44)</t>
  </si>
  <si>
    <t>Ventilation via grodluckor (för takdiamant 44 × 44)</t>
  </si>
  <si>
    <t>Ventilation via tagudluftning (til tagrombe 44 x 44)</t>
  </si>
  <si>
    <t>Ventilasjon via froskemunnformet luke (til takrombe 44 × 44)</t>
  </si>
  <si>
    <t>Odzračivanje preko odzračnika (za krovni romb 44 × 44))</t>
  </si>
  <si>
    <t>Entlüftung über Froschmaulluken (für Dachschindel)</t>
  </si>
  <si>
    <t xml:space="preserve">ventilation for shingles via frog-mouth vents </t>
  </si>
  <si>
    <t>ventilation par chatières (pour bardeaux)</t>
  </si>
  <si>
    <t>Aerazione tramite bocchetta di aerazione (per scandola)</t>
  </si>
  <si>
    <t>odvětrání odvětrávací haubnou u FALCOVANÉHO ŠINDELU</t>
  </si>
  <si>
    <t>Wentylacja przez pokrywę wywietrzników (do dachówki łupkowej)</t>
  </si>
  <si>
    <t>Szellőztetés szellőzőelemeken keresztül (tetőfedő zsindelyhez)</t>
  </si>
  <si>
    <t>odvetrávanie cez odvetrávacie tvarovky (pre strešný šindeľ)</t>
  </si>
  <si>
    <t>Ventilatie via kikkermondluiken (voor daklei)</t>
  </si>
  <si>
    <t>Odzračevanje preko žabjih zračnikov (za strešno skodlo)</t>
  </si>
  <si>
    <t>Ventilation via grodluckor (för takshingel)</t>
  </si>
  <si>
    <t>Ventilation via tagudluftning (til tagspån)</t>
  </si>
  <si>
    <t>Ventilasjon via froskemunnformet luke (til takshingel)</t>
  </si>
  <si>
    <t>Odzračivanje preko odzračnika (za krovnu šindru)</t>
  </si>
  <si>
    <t>Entlüftungshaube (⌀ 100; glatt)</t>
  </si>
  <si>
    <t>ventilation cap (Ø 100), smooth</t>
  </si>
  <si>
    <t>raccordement d’aération (⌀ 100 ; lisse)</t>
  </si>
  <si>
    <t>Calotta di aerazione Ø 100, liscia</t>
  </si>
  <si>
    <t>Kolmý prostup Ø 100, hladká</t>
  </si>
  <si>
    <t>Pokrywa wywietrzników (Ø 100), gładka</t>
  </si>
  <si>
    <t xml:space="preserve">szellőzőcső derékszögű átvezetéssel Ø 100, sima </t>
  </si>
  <si>
    <t>kolmý prestup Ø 100, hladký</t>
  </si>
  <si>
    <t>ventilatiekap Ø 100, glad</t>
  </si>
  <si>
    <t>prezračevalna kapa Ø  100, gladka</t>
  </si>
  <si>
    <t>ventilationskåpa Ø 100, slät</t>
  </si>
  <si>
    <t>udluftningshætte Ø 100, glat</t>
  </si>
  <si>
    <t>ventilasjonshette Ø 100, glatt</t>
  </si>
  <si>
    <t>Odzračna kapa (⌀ 100; glatko)</t>
  </si>
  <si>
    <t>Entlüftungsrohr (⌀ 100)</t>
  </si>
  <si>
    <t>vent pipe (⌀ 100)</t>
  </si>
  <si>
    <t>tuyau de ventilation (⌀ 100)</t>
  </si>
  <si>
    <t>Torretta aerazione Ø 100</t>
  </si>
  <si>
    <t>Nástavec odvětrání Ø 100</t>
  </si>
  <si>
    <t>Rura wentylacyjna ⌀ 100</t>
  </si>
  <si>
    <t>szellőzőcső Ø 100</t>
  </si>
  <si>
    <t>odvetrávacia rúra Ø 100</t>
  </si>
  <si>
    <t>ventilatiebuis ⌀ 100</t>
  </si>
  <si>
    <t>prezračevalna cev Ø100</t>
  </si>
  <si>
    <t>ventilationsrör ⌀ 100</t>
  </si>
  <si>
    <t>udluftningsrør ⌀ 100</t>
  </si>
  <si>
    <t>ventilasjonsrør ⌀ 100</t>
  </si>
  <si>
    <t>Odzračna cijev (⌀ 100)</t>
  </si>
  <si>
    <t>Entlüftungsrohr (⌀ 100; passend für HT-Rohr [NW 110])</t>
  </si>
  <si>
    <t>vent pipe (Ø 100), suitable for high-temperature pipe (nominal size 110)</t>
  </si>
  <si>
    <t>tuyau de ventilation (⌀ 100 ; compatible pour tuyaux HT [DN 110])</t>
  </si>
  <si>
    <t>Tubo torretta aerazione Ø 100, adatto a tubo HT DN 110</t>
  </si>
  <si>
    <t>Nástavec odvětránír Ø 100, vhodné pro HT-rouru velikosti 110</t>
  </si>
  <si>
    <t>rura wentylacyjna (Ø 100), przystosowana do rur o wysokie temperaturze (dla rur DN 110)</t>
  </si>
  <si>
    <t>szellőzőcső Ø 100, 110 PVC csőhöz</t>
  </si>
  <si>
    <t>odvetrávacia rúra Ø 100, vhodná pre PVC rúru veľkosti 110</t>
  </si>
  <si>
    <t>ventilatiebuis Ø 100, geschikt voor HT-buis NW 110</t>
  </si>
  <si>
    <t>prezračevalna cev Ø  100, ustrezna za cev HT-NW 110</t>
  </si>
  <si>
    <t>ventilationsrör ⌀ 100, lämpligt för HT-rör NV 110</t>
  </si>
  <si>
    <t>udluftningsrør ⌀ 100, passer til HT-rør NW 110</t>
  </si>
  <si>
    <t>ventilasjonsrør ⌀ 100, passer til HT-rør NW 110</t>
  </si>
  <si>
    <t>Odzračna cijev (⌀ 100; prikladno za HT cijev [NW 110])</t>
  </si>
  <si>
    <t>Entlüftungsrohr (⌀ 120)</t>
  </si>
  <si>
    <t>vent pipe (⌀ 120)</t>
  </si>
  <si>
    <t>tuyau de ventilation (⌀ 120)</t>
  </si>
  <si>
    <t>Torretta aerazione Ø 120</t>
  </si>
  <si>
    <t>Nástavec odvětrání Ø 120</t>
  </si>
  <si>
    <t>Rura wentylacyjna ⌀ 120</t>
  </si>
  <si>
    <t>szellőzőcső Ø 120</t>
  </si>
  <si>
    <t>odvetrávacia rúra Ø 120</t>
  </si>
  <si>
    <t>ventilatiebuis ⌀ 120</t>
  </si>
  <si>
    <t>prezračevalna cev Ø120</t>
  </si>
  <si>
    <t>ventilationsrör ⌀ 120</t>
  </si>
  <si>
    <t>udluftningsrør ⌀ 120</t>
  </si>
  <si>
    <t>ventilasjonsrør ⌀ 120</t>
  </si>
  <si>
    <t>Odzračna cijev (⌀ 120)</t>
  </si>
  <si>
    <t>Entlüftungsrohr (⌀ 120; passend für HT-Rohr [NW 125])</t>
  </si>
  <si>
    <t>vent pipe (Ø 120), suitable for high-temperature pipe (nominal size 125)</t>
  </si>
  <si>
    <t>tuyau de ventilation (⌀ 120; compatible pour tuyaux HT [DN 125])</t>
  </si>
  <si>
    <t>Tubo torretta aerazione Ø 120, adatto a tubo HT DN 125</t>
  </si>
  <si>
    <t xml:space="preserve"> Nástavec odvětránír Ø 120, vhodné pro HT-rouru velikosti 125</t>
  </si>
  <si>
    <t>rura wentylacyjna (Ø 120), przystosowana do rur o wysokie temperaturze (dla rur DN 125)</t>
  </si>
  <si>
    <t>szellőzőcső Ø 120, 125 PVC csőhöz</t>
  </si>
  <si>
    <t>odvetrávacia rúra Ø 120, vhodná pre PVC rúru veľkosti 125</t>
  </si>
  <si>
    <t>ventilatiebuis Ø 120, geschikt voor HT-buis NW 125</t>
  </si>
  <si>
    <t>prezračevalna cev Ø  120, ustrezna za cev HT-NW 125</t>
  </si>
  <si>
    <t>ventilationsrör ⌀ 120, lämpligt för HT-rör NV 125</t>
  </si>
  <si>
    <t>udluftningsrør ⌀ 120, passer til HT-rør NW 125</t>
  </si>
  <si>
    <t>ventilasjonsrør ⌀ 120, passer til HT-rør NW 125</t>
  </si>
  <si>
    <t>Odzračna cijev (⌀ 120; prikladno za HT cijev [NW 125])</t>
  </si>
  <si>
    <t>EPDM-Fugenband</t>
  </si>
  <si>
    <t>EPDM joint tape</t>
  </si>
  <si>
    <t>joint EPDM</t>
  </si>
  <si>
    <t>Nastro coprifuga in EPDM</t>
  </si>
  <si>
    <t>Dilatační páska EPDM</t>
  </si>
  <si>
    <t>Taśma dylatacyjna z EPDM</t>
  </si>
  <si>
    <t>EPDM-fugaszalag</t>
  </si>
  <si>
    <t>EPDM utesňovací pás</t>
  </si>
  <si>
    <t>EPDM-voegband</t>
  </si>
  <si>
    <t>EPDM trak za fuge</t>
  </si>
  <si>
    <t>EPDM fogband</t>
  </si>
  <si>
    <t>EPDM-fugebånd</t>
  </si>
  <si>
    <t>EPDM traka za reške</t>
  </si>
  <si>
    <t>Ergänzungsband</t>
  </si>
  <si>
    <t>Flashing strip</t>
  </si>
  <si>
    <t>bande complémentaire</t>
  </si>
  <si>
    <t>nastro per lattonerie</t>
  </si>
  <si>
    <t>Doplňkový svitkový plech</t>
  </si>
  <si>
    <t>taśma uzupełniająca</t>
  </si>
  <si>
    <t>kiegészítő szalag</t>
  </si>
  <si>
    <t>Doplnkový pás</t>
  </si>
  <si>
    <t>Aanvullingsband</t>
  </si>
  <si>
    <t>Dopolnilni trak</t>
  </si>
  <si>
    <t>Extrabeslag</t>
  </si>
  <si>
    <t>Suppleringsbånd</t>
  </si>
  <si>
    <t>Traka za dopunu</t>
  </si>
  <si>
    <t>Ergänzungsband (1,0 × 1.000 mm; nur für Saumstreifen)</t>
  </si>
  <si>
    <t>flashing strip 1.0 × 1,000 mm (for edge cleat strips only)</t>
  </si>
  <si>
    <t>bande complémentaire (1,0 × 1 000 mm ; uniquement pour les bandes de départ)</t>
  </si>
  <si>
    <t>Nastro di complemento 1,0x1.000 mm (solo per scossaline)</t>
  </si>
  <si>
    <t>Doplňkový plech 1,0x1.000 mm (pouze na okapnice)</t>
  </si>
  <si>
    <t>Prefalz listwa 1.0 × 1,000 mm (do wykończeni krawędziowych)</t>
  </si>
  <si>
    <t>Kiegészítő szalag 1,0x1.000 mm (csak rögzítőszegélyhez)</t>
  </si>
  <si>
    <t>Doplnkový pás 1,0 x 1.000 mm (len pre odkvapový pás)</t>
  </si>
  <si>
    <t>Aanvullingsband 1,0 x 1000 mm (alleen voor randstroken)</t>
  </si>
  <si>
    <t>dopolnilni trak 1,0 x 1.000 mm (le za začetne trakove)</t>
  </si>
  <si>
    <t>Extrabeslag 1,0 x 1.000 mm (endast för kantremsor)</t>
  </si>
  <si>
    <t>Suppleringsbånd 1,0x1.000 mm (kun til kantstrimmel)</t>
  </si>
  <si>
    <t>Suppleringsbånd 1,0x1000 mm (kun for skjøteplate)</t>
  </si>
  <si>
    <t>Dopunska traka (1,0 × 1.000 mm; samo za početne trake)</t>
  </si>
  <si>
    <t>ERHEBUNGSBOGEN</t>
  </si>
  <si>
    <t>INFORMATION FORM</t>
  </si>
  <si>
    <t>FORMULAIRE</t>
  </si>
  <si>
    <t>QUESTIONARIO</t>
  </si>
  <si>
    <t>ZJIŠŤOVACÍ DOTAZNÍK</t>
  </si>
  <si>
    <t>FORMULARZ ANKIETY</t>
  </si>
  <si>
    <t>FELMÉRÉSI LAP</t>
  </si>
  <si>
    <t>FORMULÁR</t>
  </si>
  <si>
    <t>ENQUÊTEFORMULIER</t>
  </si>
  <si>
    <t>Vprašalnik</t>
  </si>
  <si>
    <t>FRÅGEFORMULÄR</t>
  </si>
  <si>
    <t>SPØRGESKEMA</t>
  </si>
  <si>
    <t>SKJEMA</t>
  </si>
  <si>
    <t>UPITNIK</t>
  </si>
  <si>
    <t>Ersatzgitter für Regenklappe</t>
  </si>
  <si>
    <t>eeplacement grid for downpipe cleanout</t>
  </si>
  <si>
    <t>grille de rechange pour récupérateur d’eau</t>
  </si>
  <si>
    <t>Griglia di ricambio per deviatore con ispezione</t>
  </si>
  <si>
    <t>Náhradní mřížka pro dešťovou klapku</t>
  </si>
  <si>
    <t>Wymienna kratka do rewizji rury</t>
  </si>
  <si>
    <t>pótrács esővíz kivezető elemhez</t>
  </si>
  <si>
    <t>náhradná mriežka pre klapku na zber dažďovej vody</t>
  </si>
  <si>
    <t>Vervangingsrooster voor regenklep</t>
  </si>
  <si>
    <t>Nadomestna rešetka za dežno loputo</t>
  </si>
  <si>
    <t>ersättningsgaller för regnlucka</t>
  </si>
  <si>
    <t>Udskiftningsgitter til regnklap</t>
  </si>
  <si>
    <t>Reservegitter til regnluke</t>
  </si>
  <si>
    <t>Zamjenska rešetka za kišnu klapnu</t>
  </si>
  <si>
    <t>evtl. Dichtband</t>
  </si>
  <si>
    <t>sealing tape (if applicable)</t>
  </si>
  <si>
    <t>bande d’étanchéité (si nécessaire)</t>
  </si>
  <si>
    <t>eventualmente nastro sigillante</t>
  </si>
  <si>
    <t>event. těsnicí pásek</t>
  </si>
  <si>
    <t>ew. taśma uszczelniająca</t>
  </si>
  <si>
    <t>esetleg tömítőszalag</t>
  </si>
  <si>
    <t>príp. tesniaca páska</t>
  </si>
  <si>
    <t>morebitni tesnilni trak</t>
  </si>
  <si>
    <t>eventuellt tätningsband</t>
  </si>
  <si>
    <t>evt. tætningsbånd</t>
  </si>
  <si>
    <t>Ev. tetningsbånd</t>
  </si>
  <si>
    <t>možda brtvena traka</t>
  </si>
  <si>
    <t>evtl. Dichteinlage</t>
  </si>
  <si>
    <t>sealing insert (if applicable)</t>
  </si>
  <si>
    <t>joint d’étanchéité (si nécessaire)</t>
  </si>
  <si>
    <t>eventualmente inserto di tenuta</t>
  </si>
  <si>
    <t>event. těsnící vložka</t>
  </si>
  <si>
    <t>ew. wkład uszczelniający</t>
  </si>
  <si>
    <t>esetleg tömítőbetét</t>
  </si>
  <si>
    <t>príp. tesniaca vložka</t>
  </si>
  <si>
    <t>evtl. Afdichting</t>
  </si>
  <si>
    <t>morebitni tesnilni vložek</t>
  </si>
  <si>
    <t>eventuell tätande insats</t>
  </si>
  <si>
    <t>evt. tætningsindsats</t>
  </si>
  <si>
    <t>Ev. tetningsinnlegg</t>
  </si>
  <si>
    <t>možda brtveni umetak</t>
  </si>
  <si>
    <t>evtl. Trennlage</t>
  </si>
  <si>
    <t>separating layer (if applicable)</t>
  </si>
  <si>
    <t>couche de séparation (si nécessaire)</t>
  </si>
  <si>
    <t>eventualmente strato di separazione</t>
  </si>
  <si>
    <t>event. separační vrstva</t>
  </si>
  <si>
    <t>ew. warstwa rozdzielająca</t>
  </si>
  <si>
    <t>esetleg elválasztóréteg</t>
  </si>
  <si>
    <t>príp. separačná vrstva</t>
  </si>
  <si>
    <t>evtl. Scheidingslaag</t>
  </si>
  <si>
    <t>morebitna ločilna plast</t>
  </si>
  <si>
    <t>eventuellt separationsskikt</t>
  </si>
  <si>
    <t>evt. skillelag</t>
  </si>
  <si>
    <t>Ev. skillelag</t>
  </si>
  <si>
    <t>možda razdjelni sloj</t>
  </si>
  <si>
    <t>Eventual</t>
  </si>
  <si>
    <t>Optionally</t>
  </si>
  <si>
    <t>Éventuellement</t>
  </si>
  <si>
    <t>Eventuale</t>
  </si>
  <si>
    <t xml:space="preserve">Případně </t>
  </si>
  <si>
    <t>Opcjonalnie</t>
  </si>
  <si>
    <t>esetleg</t>
  </si>
  <si>
    <t>Prípadne</t>
  </si>
  <si>
    <t>Eventueel</t>
  </si>
  <si>
    <t>opcijsko</t>
  </si>
  <si>
    <t>Eventuellt</t>
  </si>
  <si>
    <t>Ekstra</t>
  </si>
  <si>
    <t>Možda</t>
  </si>
  <si>
    <t>Fallrohr</t>
  </si>
  <si>
    <t>downpipe</t>
  </si>
  <si>
    <t>Tubo di scolo</t>
  </si>
  <si>
    <t>svod</t>
  </si>
  <si>
    <t>Rura spustowa</t>
  </si>
  <si>
    <t>ejtőcső</t>
  </si>
  <si>
    <t>zvodové potrubie</t>
  </si>
  <si>
    <t>Regenpijp</t>
  </si>
  <si>
    <t>Odtočna cev</t>
  </si>
  <si>
    <t>stuprör</t>
  </si>
  <si>
    <t>Faldrør</t>
  </si>
  <si>
    <t>Fallrør</t>
  </si>
  <si>
    <t>Odvodna cijev</t>
  </si>
  <si>
    <t>Faltmanschette (Ø 100–130)</t>
  </si>
  <si>
    <t>flexible pipe collar (Ø 100–130)</t>
  </si>
  <si>
    <t>soufflet plissé (⌀ 100-130)</t>
  </si>
  <si>
    <t>Guarnizione per fori passanti Ø 100-130</t>
  </si>
  <si>
    <t>Manžeta Ø 100-130</t>
  </si>
  <si>
    <t>mankiet zginany (Ø 100–130)</t>
  </si>
  <si>
    <t>csőgallér Ø  100-130</t>
  </si>
  <si>
    <t>manžeta Ø 100-130</t>
  </si>
  <si>
    <t>vouwmof Ø 100 - 130</t>
  </si>
  <si>
    <t>tesnilna manšeta Ø100-130</t>
  </si>
  <si>
    <t>fallmanschett Ø 100-130</t>
  </si>
  <si>
    <t>foldemanchet Ø 100-130</t>
  </si>
  <si>
    <t>fleksibel rørmansjett Ø 100-130</t>
  </si>
  <si>
    <t>Preklopna manžeta (Ø 100–130)</t>
  </si>
  <si>
    <t>Falzausbildung</t>
  </si>
  <si>
    <t>seam formation</t>
  </si>
  <si>
    <t>réalisation des joints</t>
  </si>
  <si>
    <t>Raccordo dell'aggraffatura</t>
  </si>
  <si>
    <t>Provedení drážek</t>
  </si>
  <si>
    <t>Formowanie zakładek</t>
  </si>
  <si>
    <t>korckialakítás</t>
  </si>
  <si>
    <t>vytvorenie drážky</t>
  </si>
  <si>
    <t>Naadvorming</t>
  </si>
  <si>
    <t>Oblikovanje zgiba</t>
  </si>
  <si>
    <t>falsbildning</t>
  </si>
  <si>
    <t>Falsdesign</t>
  </si>
  <si>
    <t>Falsdannelse</t>
  </si>
  <si>
    <t>Konstrukcija falca</t>
  </si>
  <si>
    <t>Falzgel</t>
  </si>
  <si>
    <t>sealing gel</t>
  </si>
  <si>
    <t>gel d’étanchéité pour agrafe</t>
  </si>
  <si>
    <t>żel uszczelniający</t>
  </si>
  <si>
    <t>falczselé</t>
  </si>
  <si>
    <t>drážkový gel</t>
  </si>
  <si>
    <t>felsgel</t>
  </si>
  <si>
    <t>falzgel</t>
  </si>
  <si>
    <t>falsgel</t>
  </si>
  <si>
    <t>falsegel</t>
  </si>
  <si>
    <t>Gel za falceve</t>
  </si>
  <si>
    <t>FALZLAGE EINTRAGEN!</t>
  </si>
  <si>
    <t>ENTER SEAM POSITION!</t>
  </si>
  <si>
    <t>INDIQUEZ LA DISPOSITION DES AGRAFURES</t>
  </si>
  <si>
    <t>INSERIRE LA POSIZIONE DELL'AGGRAFFATURA!</t>
  </si>
  <si>
    <t>ZAPSAT POLOHU DRÁŽKY!</t>
  </si>
  <si>
    <t>WPROWADZIĆ POZYCJĘ ZŁOŻENIA!</t>
  </si>
  <si>
    <t>KORC MEGADÁSA!</t>
  </si>
  <si>
    <t>ZAPÍSAŤ POLOHU DRÁŽKY!</t>
  </si>
  <si>
    <t>VOER NAADPOSITIE IN!</t>
  </si>
  <si>
    <t>VNESITE POLOŽAJ ZGIBA!</t>
  </si>
  <si>
    <t>ANGE FALSENS LÄGE!</t>
  </si>
  <si>
    <t>INDTAST FALSPOSITION</t>
  </si>
  <si>
    <t>TAST INN FALSPOSSISJON!</t>
  </si>
  <si>
    <t>UNESITE POLOŽAJ FALCA!</t>
  </si>
  <si>
    <t>Farbe</t>
  </si>
  <si>
    <t>Colour</t>
  </si>
  <si>
    <t>couleur</t>
  </si>
  <si>
    <t>Colore</t>
  </si>
  <si>
    <t>Barva:</t>
  </si>
  <si>
    <t>Kolor</t>
  </si>
  <si>
    <t>Szín:</t>
  </si>
  <si>
    <t>Farba</t>
  </si>
  <si>
    <t>Kleur</t>
  </si>
  <si>
    <t>barva:</t>
  </si>
  <si>
    <t>Färg</t>
  </si>
  <si>
    <t>Farve</t>
  </si>
  <si>
    <t>Farge</t>
  </si>
  <si>
    <t>Boja</t>
  </si>
  <si>
    <t>Farbe möglich</t>
  </si>
  <si>
    <t>colour combination.</t>
  </si>
  <si>
    <t>Également disponible en couleur</t>
  </si>
  <si>
    <t>Colore possibile</t>
  </si>
  <si>
    <t>v této barvě není možné</t>
  </si>
  <si>
    <t>kolor niedostępny</t>
  </si>
  <si>
    <t>szín nem lehetséges</t>
  </si>
  <si>
    <t>v tejto farbe nie je možné</t>
  </si>
  <si>
    <t>Kleur mogelijk</t>
  </si>
  <si>
    <t>Možna barva</t>
  </si>
  <si>
    <t>Färg möjlig</t>
  </si>
  <si>
    <t>Farve mulig</t>
  </si>
  <si>
    <t>Farge mulig</t>
  </si>
  <si>
    <t>Moguća boja</t>
  </si>
  <si>
    <t>Farbe:</t>
  </si>
  <si>
    <t>Colour:</t>
  </si>
  <si>
    <t>Couleur :</t>
  </si>
  <si>
    <t>Colore:</t>
  </si>
  <si>
    <t>Kolor:</t>
  </si>
  <si>
    <t>Farba:</t>
  </si>
  <si>
    <t>Kleur:</t>
  </si>
  <si>
    <t>Färg:</t>
  </si>
  <si>
    <t>Farve:</t>
  </si>
  <si>
    <t>Farge:</t>
  </si>
  <si>
    <t>Boja:</t>
  </si>
  <si>
    <t>Fassadenniete</t>
  </si>
  <si>
    <t>façade rivet</t>
  </si>
  <si>
    <t>rivet de façade</t>
  </si>
  <si>
    <t>Rivetto per facciata</t>
  </si>
  <si>
    <t>Fasádní nýt</t>
  </si>
  <si>
    <t>Nity elewacyjne</t>
  </si>
  <si>
    <t>homlokzatburkolati szegecs</t>
  </si>
  <si>
    <t>fasádne nity</t>
  </si>
  <si>
    <t>Gevelklinknagel</t>
  </si>
  <si>
    <t>Fasadna kovica</t>
  </si>
  <si>
    <t>fasadnit</t>
  </si>
  <si>
    <t>Facadenitte</t>
  </si>
  <si>
    <t>Fasadespiker</t>
  </si>
  <si>
    <t>Fasadna zakovica</t>
  </si>
  <si>
    <t>Fassadenniete/Schraube</t>
  </si>
  <si>
    <t>façade rivet / screw</t>
  </si>
  <si>
    <t>vis ou rivet de façade</t>
  </si>
  <si>
    <t>Rivetto/Vite per facciata</t>
  </si>
  <si>
    <t>Fasádní nýt/šroub</t>
  </si>
  <si>
    <t>Nity/wkręty elewacyjne</t>
  </si>
  <si>
    <t>homlokzatburkolati szegecs/csavar</t>
  </si>
  <si>
    <t>fasádne nity/skrutky</t>
  </si>
  <si>
    <t>Gevelklinknagel/schroef</t>
  </si>
  <si>
    <t>Fasadna kovica/vijak</t>
  </si>
  <si>
    <t>fasadnit/skruv</t>
  </si>
  <si>
    <t>Facadenitte/skrue</t>
  </si>
  <si>
    <t>Fasadespiker/-skruer</t>
  </si>
  <si>
    <t>Fasadna zakovica/vijak</t>
  </si>
  <si>
    <t>Fassadenpaneel FX.12</t>
  </si>
  <si>
    <t>façade panel FX.12 (PREFA)</t>
  </si>
  <si>
    <t>panneau de façade FX.12</t>
  </si>
  <si>
    <t>Pannello per facciata FX.12</t>
  </si>
  <si>
    <t>Fasádní lamela FX.12</t>
  </si>
  <si>
    <t>Panel elewacyjny FX.12</t>
  </si>
  <si>
    <t>FX.12 homlokzatburkoló panel</t>
  </si>
  <si>
    <t>fasádny panel FX.12</t>
  </si>
  <si>
    <t>Gevelpaneel FX.12</t>
  </si>
  <si>
    <t>Fasadni panel FX.12</t>
  </si>
  <si>
    <t>fasadpanel FX.12</t>
  </si>
  <si>
    <t>Facadepanel FX.12</t>
  </si>
  <si>
    <t>Fasadepanel FX.12</t>
  </si>
  <si>
    <t>Fassadenschraube</t>
  </si>
  <si>
    <t>façade screw</t>
  </si>
  <si>
    <t>vis de façade</t>
  </si>
  <si>
    <t>Vite per facciata</t>
  </si>
  <si>
    <t>Fasádní šroub</t>
  </si>
  <si>
    <t>Wkręt do elewacji</t>
  </si>
  <si>
    <t>homlokzatburkolati csavar</t>
  </si>
  <si>
    <t>fasádne skrutky</t>
  </si>
  <si>
    <t>Gevelschroef</t>
  </si>
  <si>
    <t>Fasadni vijak</t>
  </si>
  <si>
    <t>fasadskruv</t>
  </si>
  <si>
    <t>Facadeskrue</t>
  </si>
  <si>
    <t>Fasadeskruer</t>
  </si>
  <si>
    <t>FASSADENSYSTEME</t>
  </si>
  <si>
    <t>FAÇADE SYSTEMS</t>
  </si>
  <si>
    <t>FAÇADES</t>
  </si>
  <si>
    <t>SISTEMI PER FACCIATA</t>
  </si>
  <si>
    <t>fasádní systémy</t>
  </si>
  <si>
    <t>SYSTEMY FASADOWE</t>
  </si>
  <si>
    <t xml:space="preserve"> HOMLOKZATBURKOLATI RENDSZEREK</t>
  </si>
  <si>
    <t>fasádne systémy</t>
  </si>
  <si>
    <t>GEVELSYSTEMEN</t>
  </si>
  <si>
    <t>FASADNI SISTEMI</t>
  </si>
  <si>
    <t>PREFA FASADSYSTEM</t>
  </si>
  <si>
    <t>FACADESYSTEMER</t>
  </si>
  <si>
    <t>FASADESYSTEMER</t>
  </si>
  <si>
    <t>Fensterbank</t>
  </si>
  <si>
    <t>window ledge</t>
  </si>
  <si>
    <t>tablette de fenêtre</t>
  </si>
  <si>
    <t>Davanzale</t>
  </si>
  <si>
    <t>Okenní parapet</t>
  </si>
  <si>
    <t>Parapet okienny</t>
  </si>
  <si>
    <t>ablakpárkány</t>
  </si>
  <si>
    <t>Vensterbank</t>
  </si>
  <si>
    <t>Okenska polica</t>
  </si>
  <si>
    <t>fönsterbräda</t>
  </si>
  <si>
    <t>Vindueskarm</t>
  </si>
  <si>
    <t>Vinduskarm</t>
  </si>
  <si>
    <t>Daska za prozor</t>
  </si>
  <si>
    <t>Filter:</t>
  </si>
  <si>
    <t>Filtre :</t>
  </si>
  <si>
    <t>Filtro</t>
  </si>
  <si>
    <t>Filtr</t>
  </si>
  <si>
    <t>Filtr:</t>
  </si>
  <si>
    <t>szűrő:</t>
  </si>
  <si>
    <t>filter</t>
  </si>
  <si>
    <t>Filtar:</t>
  </si>
  <si>
    <t>Firma / Besteller:</t>
  </si>
  <si>
    <t>Company / Purchaser:</t>
  </si>
  <si>
    <t>Entreprise / Acheteur :</t>
  </si>
  <si>
    <t>Installatore / Committente:</t>
  </si>
  <si>
    <t>Firma / objednávající:</t>
  </si>
  <si>
    <t>Firma zamawiająca:</t>
  </si>
  <si>
    <t>Cég / megrendelő:</t>
  </si>
  <si>
    <t>Firma / objednávateľ:</t>
  </si>
  <si>
    <t>Bedrijf/besteller:</t>
  </si>
  <si>
    <t>podjetje/naročnik</t>
  </si>
  <si>
    <t>Företag/beställare:</t>
  </si>
  <si>
    <t>Firma / Bestiller:</t>
  </si>
  <si>
    <t>Firma/bestiller:</t>
  </si>
  <si>
    <t>Poduzeće / Naručioc</t>
  </si>
  <si>
    <t>Firstabdeckung aus PREFALZ</t>
  </si>
  <si>
    <t>Prefalz ridge cap</t>
  </si>
  <si>
    <t>couverture de faîtière (bandes d’aluminium PREFALZ)</t>
  </si>
  <si>
    <t>Copertura colmo in PREFALZ</t>
  </si>
  <si>
    <t>Krytí hřebene PREFALZ</t>
  </si>
  <si>
    <t>Osłona kalenicy PREFALZ</t>
  </si>
  <si>
    <t>PREFALZ gerinctakaró elem</t>
  </si>
  <si>
    <t>krycí profil hrebeňa z PREFALZ-u</t>
  </si>
  <si>
    <t>Nokafdekking van PREFALZ</t>
  </si>
  <si>
    <t>Kritina za sleme iz PREFALZ</t>
  </si>
  <si>
    <t>nockbeklädnad av PREFALZ</t>
  </si>
  <si>
    <t>Rygningsafdækning fra PREFALZ</t>
  </si>
  <si>
    <t>Mønedekke av PREFALZ</t>
  </si>
  <si>
    <t>Pokrov za sljeme od PREFALZ-a</t>
  </si>
  <si>
    <t>Firstausbildung mit Gratreiter</t>
  </si>
  <si>
    <t>ridge construction — hip cap</t>
  </si>
  <si>
    <t>pose d’une faîtière avec arêtier</t>
  </si>
  <si>
    <t>Raccordo del colmo con copricolmo</t>
  </si>
  <si>
    <t>Detail hřebene - malý hřebenáč</t>
  </si>
  <si>
    <t>Konstrukcja kalenicowa z gąsiorem</t>
  </si>
  <si>
    <t>Gerinckialakítás kúpelemekkel</t>
  </si>
  <si>
    <t>vytvorenie hrebeňa pomocou hrebenáča na hrebeň a nárožie</t>
  </si>
  <si>
    <t>Nokvorming met nokruiter</t>
  </si>
  <si>
    <t>Oblikovanje slemena z grebenskim slemenjakom</t>
  </si>
  <si>
    <t>nockkonstruktion med åsryttare</t>
  </si>
  <si>
    <t>Rygningsdesign med grat</t>
  </si>
  <si>
    <t>Møneoppbygging med mønestein</t>
  </si>
  <si>
    <t>Konstrukcija sljemena sa sljemenjakom</t>
  </si>
  <si>
    <t>Firstausbildung mit Jet-Lüfter</t>
  </si>
  <si>
    <t>ridge construction — ridge vent</t>
  </si>
  <si>
    <t>faîtage avec faîtière ventilée</t>
  </si>
  <si>
    <t>Raccordo del colmo con copricolmo ventilato</t>
  </si>
  <si>
    <t>Detail hřebene - Jetlüfter</t>
  </si>
  <si>
    <t>Konstrukcja kalenicowa z gąsiorem wentylacyjnym</t>
  </si>
  <si>
    <t>Gerinckialakítás szellőző gerincelemekkel</t>
  </si>
  <si>
    <t>vytvorenie hrebeňa pomocou odvetrávacieho hrebenáča Jet-Lüfter</t>
  </si>
  <si>
    <t>Nokvorming met straalventilator</t>
  </si>
  <si>
    <t>Oblikovanje slemena z jet zračnikom</t>
  </si>
  <si>
    <t>nockkonstruktion med jetfläkt</t>
  </si>
  <si>
    <t>Rygningsdesign med Jet-ventilator</t>
  </si>
  <si>
    <t>Møneoppbygging med kanalventilasjon</t>
  </si>
  <si>
    <t>Konstrukcija sljemena s jet-odzračnikom</t>
  </si>
  <si>
    <t>Firstentlüftung mit Jet-Lüfter (Variante)</t>
  </si>
  <si>
    <t>ridge ventilation with ridge vent — variant</t>
  </si>
  <si>
    <t>ventilation par faîtière ventilée (variante)</t>
  </si>
  <si>
    <t>Aerazione di colmo con copricolmo ventilato (variante)</t>
  </si>
  <si>
    <t>Hřebenové odvětrání Jetlüfter - varianta</t>
  </si>
  <si>
    <t>Wentylacja kalenicowa z gąsiorem wentylacyjnym (wariant)</t>
  </si>
  <si>
    <t>Gerincszellőztetés szellőző gerincelemekkel (változat)</t>
  </si>
  <si>
    <t>odvetrávanie hrebeňa pomocou odvetrávacieho hrebenáča Jet-Lüfter (variant)</t>
  </si>
  <si>
    <t>Nokventilatie met straalventilator (varianten)</t>
  </si>
  <si>
    <t>Prezračevanje slemena z jet zračnikom (različica)</t>
  </si>
  <si>
    <t>nockventilation med jetfläkt (variant)</t>
  </si>
  <si>
    <t>Rygningsventilation med Jet-ventilator (variant)</t>
  </si>
  <si>
    <t>Møneventilasjon med kanalventilasjon (variant)</t>
  </si>
  <si>
    <t>Odzračivanje sljemena s jet-odzračnikom (varijanta)</t>
  </si>
  <si>
    <t>Firstentlüftung (Variante)</t>
  </si>
  <si>
    <t>ridge construction — variant</t>
  </si>
  <si>
    <t>ventilation de faîtière (variante)</t>
  </si>
  <si>
    <t>Aerazione di colmo (variante)</t>
  </si>
  <si>
    <t>Hřebenové odvětrání - varianta</t>
  </si>
  <si>
    <t>Wentylacja kalenicowa (wariant)</t>
  </si>
  <si>
    <t>Gerincszellőztetés (változat)</t>
  </si>
  <si>
    <t>odvetrávanie hrebeňa (variant)</t>
  </si>
  <si>
    <t>Nokventilatie (varianten)</t>
  </si>
  <si>
    <t>Prezračevanje slemena (različica)</t>
  </si>
  <si>
    <t>nockventilation (variant)</t>
  </si>
  <si>
    <t>Rygningsventilation (variant)</t>
  </si>
  <si>
    <t>Møneventilasjon (variant)</t>
  </si>
  <si>
    <t>Odzračivanje sljemena (varijanta)</t>
  </si>
  <si>
    <t>Fixierschieber</t>
  </si>
  <si>
    <t>fixing slide</t>
  </si>
  <si>
    <t>glissière de fixation</t>
  </si>
  <si>
    <t>Elemento scorrevole di fissaggio</t>
  </si>
  <si>
    <t>fixační zásuvná lišta</t>
  </si>
  <si>
    <t>Zasuwa mocująca</t>
  </si>
  <si>
    <t>Rögzítő csúszka</t>
  </si>
  <si>
    <t>fixačný posúvač</t>
  </si>
  <si>
    <t>Bevestigingsschuif</t>
  </si>
  <si>
    <t>Fiksirni drsnik</t>
  </si>
  <si>
    <t>fixeringsreglage</t>
  </si>
  <si>
    <t>Fastgørelsesbøjle</t>
  </si>
  <si>
    <t>Festeskyver</t>
  </si>
  <si>
    <t>Klizač za fiksiranje</t>
  </si>
  <si>
    <t>Fixpunkt</t>
  </si>
  <si>
    <t>fixed point</t>
  </si>
  <si>
    <t>point fixe</t>
  </si>
  <si>
    <t>Punto fisso</t>
  </si>
  <si>
    <t>Pevný bod</t>
  </si>
  <si>
    <t>Punkt stały</t>
  </si>
  <si>
    <t>Fixpont</t>
  </si>
  <si>
    <t>pevný bod</t>
  </si>
  <si>
    <t>Bevestigingspunt</t>
  </si>
  <si>
    <t>Fiksna točka</t>
  </si>
  <si>
    <t>fixpunkt</t>
  </si>
  <si>
    <t>Festepunkt</t>
  </si>
  <si>
    <t>Fixpunkthülse (⌀ 9,5 × ⌀ 5,1 mm)</t>
  </si>
  <si>
    <t>fixed point bushing ∅ 9.5 × ∅ 5.1 mm (PREFA)</t>
  </si>
  <si>
    <t>douille de point fixe (⌀ 9,5 × ⌀ 5,1 mm)</t>
  </si>
  <si>
    <t>Giunto per punto fisso (⌀ 9,5 × ⌀ 5,1 mm)</t>
  </si>
  <si>
    <t>Pouzdro pevného bodu (9,5 × ⌀ 5,1 mm)</t>
  </si>
  <si>
    <t>Tuleja z punktem stałym (⌀ 9,5 × ⌀ 5,1 mm)</t>
  </si>
  <si>
    <t>Fixponthüvely (⌀ 9,5 × ⌀ 5,1 mm)</t>
  </si>
  <si>
    <t>fixovacia objímka (⌀ 9,5 × ⌀ 5,1 mm)</t>
  </si>
  <si>
    <t>Bevestigingspunthuls (⌀ 9,5 × ⌀ 5,1 mm)</t>
  </si>
  <si>
    <t>Tulec za fiksno točko (⌀ 9,5 × ⌀ 5,1 mm)</t>
  </si>
  <si>
    <t>fast punkthylsa (⌀ 9,5 × ⌀ 5,1 mm)</t>
  </si>
  <si>
    <t>Fixpunktkappe (⌀ 9,5 × ⌀ 5,1 mm)</t>
  </si>
  <si>
    <t>Festepunkthylse (⌀ 9,5 × ⌀ 5,1 mm)</t>
  </si>
  <si>
    <t>Rukav fiksne točke (⌀ 9,5 × ⌀ 5,1 mm)</t>
  </si>
  <si>
    <t>Flachprofil (35 × 7 × 3.000 mm)</t>
  </si>
  <si>
    <t>flat profile (35 × 7 × 3,000 mm)</t>
  </si>
  <si>
    <t>profil plat (35 × 7 × 3 000 mm)</t>
  </si>
  <si>
    <t>Profilo piatto (35 x 7 x 3.000 mm)</t>
  </si>
  <si>
    <t>Ploché profily (35 x 7 x 3.000 mm)</t>
  </si>
  <si>
    <t>profil płaski (35 × 7 × 3,000 mm)</t>
  </si>
  <si>
    <t>laposprofil (35 x 7 x 3.000 mm)</t>
  </si>
  <si>
    <t>plochý profil (35 x 7 x 3.000 mm)</t>
  </si>
  <si>
    <t>vlak profiel (35 x 7 x 3000 mm)</t>
  </si>
  <si>
    <t>ploščati profil (35 x 7 x 3.000 mm)</t>
  </si>
  <si>
    <t>platt profil (35 x 7 x 3.000 mm)</t>
  </si>
  <si>
    <t>fladprofil (35 x 7 x 3.000 mm)</t>
  </si>
  <si>
    <t>flatprofil (35 x 7 x 3000 mm)</t>
  </si>
  <si>
    <t>Ravni profil (35 × 7 × 3.000 mm)</t>
  </si>
  <si>
    <t>Folie:</t>
  </si>
  <si>
    <t>Film:</t>
  </si>
  <si>
    <t>Feuille de protection :</t>
  </si>
  <si>
    <t>Pellicola di protezione:</t>
  </si>
  <si>
    <t>folia:</t>
  </si>
  <si>
    <t>fólia:</t>
  </si>
  <si>
    <t>Fólia</t>
  </si>
  <si>
    <t>Folija:</t>
  </si>
  <si>
    <t>FP = Fixpunkt</t>
  </si>
  <si>
    <t>PF = point fixe</t>
  </si>
  <si>
    <t>FP = Punto fisso</t>
  </si>
  <si>
    <t>FP = pevný bod</t>
  </si>
  <si>
    <t>FP = Punkt stały</t>
  </si>
  <si>
    <t>FP = fixpont</t>
  </si>
  <si>
    <t>BP = Bevestigingspunt</t>
  </si>
  <si>
    <t>FP = Fiksna točka</t>
  </si>
  <si>
    <t>FP = fixpunkt</t>
  </si>
  <si>
    <t>FP = festepunkt</t>
  </si>
  <si>
    <t>FP = Fiksna točka</t>
  </si>
  <si>
    <t>Fräsungen (135°)</t>
  </si>
  <si>
    <t>FP = fixed point</t>
  </si>
  <si>
    <t>rainurages (135°)</t>
  </si>
  <si>
    <t>Fresature (135°)</t>
  </si>
  <si>
    <t>Frézování (135°)</t>
  </si>
  <si>
    <t>Frezowanie (135°)</t>
  </si>
  <si>
    <t>Marások (135°)</t>
  </si>
  <si>
    <t>frézovania (135°)</t>
  </si>
  <si>
    <t>Frezen (135°)</t>
  </si>
  <si>
    <t>Frezanje (135°)</t>
  </si>
  <si>
    <t>fräsning (135°)</t>
  </si>
  <si>
    <t>Fræsninger (135°)</t>
  </si>
  <si>
    <t>Fresing (135°)</t>
  </si>
  <si>
    <t>Utori (135°)</t>
  </si>
  <si>
    <t>Froschmaulluke</t>
  </si>
  <si>
    <t>frog-mouth vent</t>
  </si>
  <si>
    <t>chatière</t>
  </si>
  <si>
    <t>Bocchetta di aerazione</t>
  </si>
  <si>
    <t>Odvětrávací haubna</t>
  </si>
  <si>
    <t>Półokrągły wywietrznik dachowy</t>
  </si>
  <si>
    <t>Szellőzőelem</t>
  </si>
  <si>
    <t>odvetrávacia tvarovka</t>
  </si>
  <si>
    <t>Kikkermondluik</t>
  </si>
  <si>
    <t>Žabja loputa</t>
  </si>
  <si>
    <t>grodlucka</t>
  </si>
  <si>
    <t>Tagudluftning</t>
  </si>
  <si>
    <t>Froskemunnformet luke</t>
  </si>
  <si>
    <t>Odzračnik</t>
  </si>
  <si>
    <t>Froschmaulluke für Dachplatte 300 × 420 mm Lüftungsquerschnitt: ca. 30 cm²</t>
  </si>
  <si>
    <t>frog-mouth vent for roof tile (300 × 420 mm)
air intake section: approx. 30 cm²</t>
  </si>
  <si>
    <t>chatière pour tuiles de 300 × 420 mm section d’aération : env. 30 cm²</t>
  </si>
  <si>
    <t>Tegola con bocchetta per aerazione 300x420 mm
Sezione di ventilazione ca. 30 cm²</t>
  </si>
  <si>
    <t>Odvětrávací prvek pro falcované tašky 300x420 mm
průřez odvětrání ca. 30 cm²</t>
  </si>
  <si>
    <t>wywietrznik dla dachówki klasycznej (300 × 420 mm)
powierzchnia wentylacji: około 30 cm²</t>
  </si>
  <si>
    <t>szellőzőelem Classic elemhez 300x420mm. Szellőző keresztmetszet kb. 30 cm²</t>
  </si>
  <si>
    <t>odvetrávacia falcovaná škridla, 300 x 420 mm
otvor odvetrávania cca 30 cm²</t>
  </si>
  <si>
    <t>verluchtingskap met kikkerbekluik voor dakplaat 300 x 420 mm
Ventilatiediameter ca. 30 cm²</t>
  </si>
  <si>
    <t>žabji zračnik za strešne plošče 300x420 mm, presek zračenja ca. 30cm2</t>
  </si>
  <si>
    <t>halvmåneformad kåpa för takplatta 300 x 420 mm ventilationstvärsnitt cirka 30 cm²</t>
  </si>
  <si>
    <t>frømundsluge til tagplade 300x420 mm
Ventilationstværsnit ca. 30 cm²</t>
  </si>
  <si>
    <t>froskemunnsformet luke for takplate 300x420 mm
ventilasjonstverrsnitt ca. 30 cm²</t>
  </si>
  <si>
    <t>Odzračnik za krovnu ploču 300 × 420 mm slobodni presjek: cca. 30 cm²</t>
  </si>
  <si>
    <t>Froschmaulluke (stucco) für Dachschindel 420 × 240 mm Lüftungsquerschnitt: ca. 30 cm²</t>
  </si>
  <si>
    <t>frog-mouth vent, stucco, for shingles (420 × 240 mm); air intake section: approx. 30 cm²</t>
  </si>
  <si>
    <t>chatière pour bardeaux (stucco) pour bardeaux de 420 × 240 mm section d’aération : env. 30 cm²</t>
  </si>
  <si>
    <t>Bocchetta aerazione goffrata per Scandola 420 x 240 mm
Sezione di ventilazione ca. 30 cm²</t>
  </si>
  <si>
    <t>Odvětrávací haubna stucco pro Falcovaný šindel 420 x 240 mm
průřez odvětrání ca. 30 cm²</t>
  </si>
  <si>
    <t>Wywietrznik dla  Dachówka łupkowa 420 x 240 mm powierzchnia wentylacji ok. 30 cm²</t>
  </si>
  <si>
    <t>pontszellőző stukkó tetőfedő zsindelyhez 420 x 240 mm
szellőző keresztmetszet kb. 30 cm2</t>
  </si>
  <si>
    <t>odvetrávací šindeľ stucco 420 x 240 mm
vetrací otvor cca 30 cm²</t>
  </si>
  <si>
    <t>verluchtingskap met kikkerbekluik stucco voor dakschindel 420 x 240 mm
Ventilatiediameter ca. 30 cm²</t>
  </si>
  <si>
    <t>žabji zračnik stucco za strešno skodlo 420 x 240 mm, presek zračenja ca. 30cm2</t>
  </si>
  <si>
    <t>halvmåneformad kåpa stuckatur för takshingel 420 x 240 mm ventilationstvärsnitt cirka 30 cm²</t>
  </si>
  <si>
    <t>frømundsluge stucco til tagspån 420 x 240 mm
ventilationstværsnit ca. 30 cm²</t>
  </si>
  <si>
    <t>froskemunnsformet luke stucco for takshingel 420 x 240 mm
ventilasjonstverrsnitt ca. 30 cm²</t>
  </si>
  <si>
    <t>Odzračnik (stucco) za krovnu ploču 420 × 240 mm slobodni presjek: cca. 30 cm²</t>
  </si>
  <si>
    <t>Froschmaullukenhaube</t>
  </si>
  <si>
    <t>frog-mouth vent cover</t>
  </si>
  <si>
    <t>chapeau de raccordement pour chatière</t>
  </si>
  <si>
    <t>odvětrávací haubna</t>
  </si>
  <si>
    <t>Osłona półokrągłego wywietrznika dachowego</t>
  </si>
  <si>
    <t>Pontszellőző sapka</t>
  </si>
  <si>
    <t>veko odvetrávacej tvarovky</t>
  </si>
  <si>
    <t>Kikkermondluikkap</t>
  </si>
  <si>
    <t>Pokrov žabje lopute</t>
  </si>
  <si>
    <t>huva för grodlucka</t>
  </si>
  <si>
    <t>Tagudluftningsdæksel</t>
  </si>
  <si>
    <t>Deksel til froskemunnformet luke</t>
  </si>
  <si>
    <t>Kapa za odzračnik</t>
  </si>
  <si>
    <t>Froschmaullukenhaube zum Aufnieten (glatt) Lüftungsquerschnitt: ca. 30 cm²</t>
  </si>
  <si>
    <t>frog-mouth vent cover, for riveting, smooth
air intake section: approx. 30 cm²</t>
  </si>
  <si>
    <t>chapeau de raccordement pour chatière ; à riveter (lisse) section d’aération : env. 30 cm²</t>
  </si>
  <si>
    <t>Bocchetta per aerazione, da rivettare, finitura liscia
Sezione di ventilazione ca. 30 cm²</t>
  </si>
  <si>
    <t>Odvětrávací haubna, hladká
průřez odvětrání cca. 30 cm²</t>
  </si>
  <si>
    <t>pokrywa wywietrzników, do nitowania, gładka
powierzchnia wentylacji: około 30 cm²</t>
  </si>
  <si>
    <t>pontszellőző sapka sima. Szellőző keresztmetszet kb. 30 cm²</t>
  </si>
  <si>
    <t>odvetrávacia tvarovka pre upevnenie nitmi, hladká
otvor odvetrávania cca 30 cm²</t>
  </si>
  <si>
    <t>verluchtingskap met kikkerbekluik voor vastnieten glad
Ventilatiediameter ca. 30 cm²</t>
  </si>
  <si>
    <t>žabji zračnik za pritrjevanje s kovicami, presek zračenja ca. 30cm2</t>
  </si>
  <si>
    <t>halvmåneformad kåpa för nitning (slät) ventilationstvärsnitt cirka 30 cm²</t>
  </si>
  <si>
    <t>frømundslugekappe til pånitning glat
Ventilationstværsnit ca. 30 cm²</t>
  </si>
  <si>
    <t>deksel til froskemunnsformet luke klinkes fast glatt
ventilasjonstverrsnitt ca. 30 cm²</t>
  </si>
  <si>
    <t>Kapa za odzračnik za zakivanje (glatka) slobodni presjek: cca. 30 cm²</t>
  </si>
  <si>
    <t>Froschmaullukenhaube zum Aufnieten Lüftungsquerschnitt: ca. 30 cm²</t>
  </si>
  <si>
    <t>frog-mouth vent cover, for riveting; air intake section: approx. 30 cm²</t>
  </si>
  <si>
    <t>chapeau de raccordement pour chatière ; à riveter section d’aération : env. 30 cm²</t>
  </si>
  <si>
    <t>Bocchetta aerazione da rivettare, sezione di ventilazione ca. 30 cm²</t>
  </si>
  <si>
    <t>Froschmaulluken-Haube zum aufnieten, Lüftungsquerschnitt ca. 30 cm²</t>
  </si>
  <si>
    <t>Pokrywa wywietrznika o pow. 30 cm²</t>
  </si>
  <si>
    <t>pontszellőző sapka, szellőző keresztmetszet kb. 30 cm2</t>
  </si>
  <si>
    <t>odvetrávacia tvarovka, upevnenie nitmi,  vetrací otvor cca 30 cm²</t>
  </si>
  <si>
    <t>verluchtingskap met kikkerbekluik voor vastnieten, ventilatiediameter ca. 30 cm²</t>
  </si>
  <si>
    <t>žabji zračnik za pritrjevanje s kovicami, presek zračevanja ca. 30 cm2</t>
  </si>
  <si>
    <t>halvmåneformad kåpa för nitning, ventilationstvärsnitt cirka 30 cm²</t>
  </si>
  <si>
    <t>frømundslugekappe til pånitning, ventilationstværsnit ca. 30 cm²</t>
  </si>
  <si>
    <t>froskemunnsformet luke klinkes fast, ventilasjonstverrsnitt ca. 30 cm²</t>
  </si>
  <si>
    <t>Kapa za odzračnik za zakivanje slobodni presjek: cca. 30 cm²</t>
  </si>
  <si>
    <t>Fuge.138</t>
  </si>
  <si>
    <t>joint.138</t>
  </si>
  <si>
    <t>fuga.138</t>
  </si>
  <si>
    <t>spára 138 mm</t>
  </si>
  <si>
    <t>Fuga.138</t>
  </si>
  <si>
    <t>škára 138 mm</t>
  </si>
  <si>
    <t>voeg.138</t>
  </si>
  <si>
    <t>Fog.138</t>
  </si>
  <si>
    <t>Fuge.200</t>
  </si>
  <si>
    <t>joint.200</t>
  </si>
  <si>
    <t>fuga.200</t>
  </si>
  <si>
    <t>spára 200 mm</t>
  </si>
  <si>
    <t>Fuga.200</t>
  </si>
  <si>
    <t>škára 200 mm</t>
  </si>
  <si>
    <t>voeg.200</t>
  </si>
  <si>
    <t>Fog.200</t>
  </si>
  <si>
    <t>Fuge.300</t>
  </si>
  <si>
    <t>joint.300</t>
  </si>
  <si>
    <t>fuga.300</t>
  </si>
  <si>
    <t>spára 300 mm</t>
  </si>
  <si>
    <t>Fuga.300</t>
  </si>
  <si>
    <t>škára 300 mm</t>
  </si>
  <si>
    <t>voeg.300</t>
  </si>
  <si>
    <t>Fog.300</t>
  </si>
  <si>
    <t>Fuge.400</t>
  </si>
  <si>
    <t>joint.400</t>
  </si>
  <si>
    <t>fuga.400</t>
  </si>
  <si>
    <t>spára 400 mm</t>
  </si>
  <si>
    <t>Fuga.400</t>
  </si>
  <si>
    <t>škára 400 mm</t>
  </si>
  <si>
    <t>voeg.400</t>
  </si>
  <si>
    <t>Fog.400</t>
  </si>
  <si>
    <t>Fuge:</t>
  </si>
  <si>
    <t>Joint:</t>
  </si>
  <si>
    <t>Joint :</t>
  </si>
  <si>
    <t>Fuga:</t>
  </si>
  <si>
    <t>Spára:</t>
  </si>
  <si>
    <t>Fuga</t>
  </si>
  <si>
    <t>fuga:</t>
  </si>
  <si>
    <t>Škára</t>
  </si>
  <si>
    <t>Voeg:</t>
  </si>
  <si>
    <t>Fog:</t>
  </si>
  <si>
    <t>Fugenausbildung</t>
  </si>
  <si>
    <t>joint design</t>
  </si>
  <si>
    <t>mise en œuvre d’un joint</t>
  </si>
  <si>
    <t>Raccordo di fuga</t>
  </si>
  <si>
    <t>Provedení spár</t>
  </si>
  <si>
    <t>Wykonywanie fugi</t>
  </si>
  <si>
    <t>fugaképzés</t>
  </si>
  <si>
    <t>vytvorenie škáry</t>
  </si>
  <si>
    <t>Voegvorming</t>
  </si>
  <si>
    <t>Oblikovanje fuge</t>
  </si>
  <si>
    <t>fogbildning</t>
  </si>
  <si>
    <t>Fugedesign</t>
  </si>
  <si>
    <t>Skjøteoppbygging</t>
  </si>
  <si>
    <t>Konstrukcija fuga</t>
  </si>
  <si>
    <t>Fugenhinterlegung</t>
  </si>
  <si>
    <t>joint backing strip</t>
  </si>
  <si>
    <t>profil de joint</t>
  </si>
  <si>
    <t>Profilo di giunzione</t>
  </si>
  <si>
    <t>Podložení spár</t>
  </si>
  <si>
    <t>Wypełnianie fug</t>
  </si>
  <si>
    <t>fuga takaró</t>
  </si>
  <si>
    <t>lemovací profil škáry</t>
  </si>
  <si>
    <t>Voegopvulling</t>
  </si>
  <si>
    <t>Podloga fuge</t>
  </si>
  <si>
    <t>fogstöd</t>
  </si>
  <si>
    <t>Fuge</t>
  </si>
  <si>
    <t>Skjøtestøtte</t>
  </si>
  <si>
    <t>Postavljanje fuga</t>
  </si>
  <si>
    <t>Fugenhinterlegung (horizontal)</t>
  </si>
  <si>
    <t>horizontal joint backing strip</t>
  </si>
  <si>
    <t>profil de joint (horizontal)</t>
  </si>
  <si>
    <t>Profilo di giunzione (orizzontale)</t>
  </si>
  <si>
    <t>Podložení spár (horizontální)</t>
  </si>
  <si>
    <t>Wypełnianie fug (poziomo)</t>
  </si>
  <si>
    <t>fuga takaró (vízszintes)</t>
  </si>
  <si>
    <t>lemovací profil škáry (horizontálny)</t>
  </si>
  <si>
    <t>Voegopvulling (horizontaal)</t>
  </si>
  <si>
    <t>Podloga fuge (vodoravno)</t>
  </si>
  <si>
    <t>fogstöd (horisontell)</t>
  </si>
  <si>
    <t>Fuge (horisontal)</t>
  </si>
  <si>
    <t>Skjøtestøtte (horisontal)</t>
  </si>
  <si>
    <t>Postavljanje fuga (vodoravno)</t>
  </si>
  <si>
    <t>Fugenhinterlegung (vertikal)</t>
  </si>
  <si>
    <t>vertical joint backing strip</t>
  </si>
  <si>
    <t>profil de joint (vertical)</t>
  </si>
  <si>
    <t>Profilo di giunzione (verticale)</t>
  </si>
  <si>
    <t>Podložení spár (vertikální)</t>
  </si>
  <si>
    <t>Wypełnianie fug (pionowo)</t>
  </si>
  <si>
    <t>fuga takaró (függőleges)</t>
  </si>
  <si>
    <t>lemovací profil škáry (vertikálny)</t>
  </si>
  <si>
    <t>Voegopvulling (verticaal)</t>
  </si>
  <si>
    <t>Podloga fuge (navpično)</t>
  </si>
  <si>
    <t>fogstöd (vertikalt)</t>
  </si>
  <si>
    <t>Fuge (vertikal)</t>
  </si>
  <si>
    <t>Skjøtestøtte (vertikal)</t>
  </si>
  <si>
    <t>Postavljanje fuga (okomito)</t>
  </si>
  <si>
    <t>Fugenhinterlegungsblech</t>
  </si>
  <si>
    <t>cache de profil de joint</t>
  </si>
  <si>
    <t>Lastra del profilo di giunzione</t>
  </si>
  <si>
    <t>Podkládací plech spár</t>
  </si>
  <si>
    <t>Paca do wypełniania fug</t>
  </si>
  <si>
    <t>fugatakaró lemez</t>
  </si>
  <si>
    <t>plech lemovacieho profilu škáry</t>
  </si>
  <si>
    <t>Voegopvullingsplaat</t>
  </si>
  <si>
    <t>Pločevinasta podloga fuge</t>
  </si>
  <si>
    <t>fogstödsplåt</t>
  </si>
  <si>
    <t>Fugeplade</t>
  </si>
  <si>
    <t>Skjøtestøtteplate</t>
  </si>
  <si>
    <t>Lim za postavljanje fuga</t>
  </si>
  <si>
    <t>Dachpaneel FX.12 (kurz; 700 × 420 mm)</t>
  </si>
  <si>
    <t>FX.12 roof panel, short (700 × 420 mm)</t>
  </si>
  <si>
    <t>panneau de toiture FX.12 (court ; 700 × 420 mm)</t>
  </si>
  <si>
    <t>FX.12 piccolo (700 x 420 mm)</t>
  </si>
  <si>
    <t>FX.12 Střešní panel malý (700 x 420 mm)</t>
  </si>
  <si>
    <t>FX.12 Panel dachowy mały (700 × 420 mm)</t>
  </si>
  <si>
    <t>FX.12 tetőfedő panel rövid (700 x 420 mm)</t>
  </si>
  <si>
    <t>strešný panel FX.12 krátky (700 x 420 mm)</t>
  </si>
  <si>
    <t>FX.12 dakpaneel kort (700 × 420 mm)</t>
  </si>
  <si>
    <t>fx.12 strešni panel majhen (700 x 420 mm)</t>
  </si>
  <si>
    <t>FX.12 takpanel kort (700 × 420 mm)</t>
  </si>
  <si>
    <t>FX.12 tagpanel kort (700 × 420 mm)</t>
  </si>
  <si>
    <t>FX.12 takpanel kort (700 × 420 mm)</t>
  </si>
  <si>
    <t>Krovni panel FX.12 (kratak; 700 × 420 mm)</t>
  </si>
  <si>
    <t>Dachpaneel FX.12 (lang; 1.400 × 420 mm)</t>
  </si>
  <si>
    <t>FX.12 roof panel, long (1,400 × 420 mm)</t>
  </si>
  <si>
    <t>panneau de toiture FX.12 (long ; 1 400 × 420 mm)</t>
  </si>
  <si>
    <t>FX.12 grande (1.400 x 420 mm)</t>
  </si>
  <si>
    <t>FX.12 Střešní panel velký (1.400 x 420 mm)</t>
  </si>
  <si>
    <t>FX.12 Panel dachowy duży (1.400 × 420 mm)</t>
  </si>
  <si>
    <t>FX.12 tetőfedő panel hosszú (1.400 x 420 mm)</t>
  </si>
  <si>
    <t>strešný panel FX.12 dlhý (1.400 x 420 mm)</t>
  </si>
  <si>
    <t>FX.12 dakpaneel lang (1400 × 420 mm)</t>
  </si>
  <si>
    <t>fx.12 strešni panel večji (1.400 x 420 mm)</t>
  </si>
  <si>
    <t>FX.12 takpanel lång (1.400 × 420 mm)</t>
  </si>
  <si>
    <t>FX.12 tagpanel langt (1.400 × 420 mm)</t>
  </si>
  <si>
    <t>FX.12 takpanel langt (1400 × 420 mm)</t>
  </si>
  <si>
    <t>Krovni panel FX.12 (dug; 1.400 × 420 mm)</t>
  </si>
  <si>
    <t>Gebirgsschneefangstütze</t>
  </si>
  <si>
    <t>mountain snow-guard bracket</t>
  </si>
  <si>
    <t>support de pare-neige pour rondins</t>
  </si>
  <si>
    <t>Staffa fermaneve per legno tondo</t>
  </si>
  <si>
    <t>Držák kulatiny pro zadržování sněhu</t>
  </si>
  <si>
    <t>hak przeciwśniegowy do warunków górskich</t>
  </si>
  <si>
    <t>hófogórönk tartó</t>
  </si>
  <si>
    <t>držiak horského zachytávača snehu pre rúrky kruhového prierezu</t>
  </si>
  <si>
    <t>sneeuwvangsteun voor in het gebergte</t>
  </si>
  <si>
    <t>nosilec za linijski snegolov</t>
  </si>
  <si>
    <t>snöstoppsstötta</t>
  </si>
  <si>
    <t>bjergsnefangstøtte</t>
  </si>
  <si>
    <t>fjellsnøfangerstøtte</t>
  </si>
  <si>
    <t>Nosač planinskog snjegobrana</t>
  </si>
  <si>
    <t>držák kulatiny</t>
  </si>
  <si>
    <t>Wspornik do barier górskich</t>
  </si>
  <si>
    <t>hófogórönk-tartó elem</t>
  </si>
  <si>
    <t>držiak horského zachytávača snehu</t>
  </si>
  <si>
    <t>Steensneeuwvanger</t>
  </si>
  <si>
    <t>Gorski snegolovni opornik</t>
  </si>
  <si>
    <t>fjällsnöskyddsstöd</t>
  </si>
  <si>
    <t>Bjergsnesystem</t>
  </si>
  <si>
    <t>Snøstopperstøtte</t>
  </si>
  <si>
    <t>Gefällesprung</t>
  </si>
  <si>
    <t>step-shaped transition</t>
  </si>
  <si>
    <t>Ressaut</t>
  </si>
  <si>
    <t>Gradino di pendenza</t>
  </si>
  <si>
    <t>Spádový stupeň</t>
  </si>
  <si>
    <t>Pochyłość z uskokami</t>
  </si>
  <si>
    <t>lejtőlépcső</t>
  </si>
  <si>
    <t>spádový stupeň</t>
  </si>
  <si>
    <t>Hellingsprong</t>
  </si>
  <si>
    <t>Stopničast prehod</t>
  </si>
  <si>
    <t>lutningsförskjutning</t>
  </si>
  <si>
    <t>Hældning</t>
  </si>
  <si>
    <t>Fallsprang</t>
  </si>
  <si>
    <t>Prijelaz u obliku stepenice</t>
  </si>
  <si>
    <t>Gefällesprungausbildung (Abtreppung)</t>
  </si>
  <si>
    <t>step-shaped transition formation (step work)</t>
  </si>
  <si>
    <t>réalisation d’un ressaut (décrochement)</t>
  </si>
  <si>
    <t>Raccordo di un gradino di pendenza (sbalzo)</t>
  </si>
  <si>
    <t>Detail spádového stupně</t>
  </si>
  <si>
    <t>Pochyłość z uskokami (stopnie)</t>
  </si>
  <si>
    <t>lejtőlépcsős kialakítás (lépcsőzetesség)</t>
  </si>
  <si>
    <t>vytvorenie spádového stupňa (odstupňovanie)</t>
  </si>
  <si>
    <t>Hellingsprongvorming (afstap)</t>
  </si>
  <si>
    <t>Oblikovanje stopničastega prehoda (stopničast zaključek)</t>
  </si>
  <si>
    <t>utförande lutningsförskjutning (nedtrappning)</t>
  </si>
  <si>
    <t>Hældningsdesign (trin)</t>
  </si>
  <si>
    <t>Fallsprangoppbygging (avtrapping)</t>
  </si>
  <si>
    <t>Konstrukcija prijelaza u obliku stepenice (stepenasti prijelaz)</t>
  </si>
  <si>
    <t>Gefällesprungausbildung mit Aufschiebling (Abtreppung)</t>
  </si>
  <si>
    <t>step-shaped transition formation with sprocket (step work)</t>
  </si>
  <si>
    <t>réalisation d’un ressaut au moyen d’un coyau (décrochement)</t>
  </si>
  <si>
    <t>Raccordo di un gradino di pendenza con correntino (sbalzo)</t>
  </si>
  <si>
    <t>Detail spádového stupně s náběhem</t>
  </si>
  <si>
    <t>Pochyłość z uskokami z obróbką nasuwaną (stopnie)</t>
  </si>
  <si>
    <t>lejtőlépcsős kialakítás toldattal (lépcsőzetesség)</t>
  </si>
  <si>
    <t>vytvorenie spádového stupňa s nábehom (odstupňovanie)</t>
  </si>
  <si>
    <t>Hellingsprongvorming met verlenging (afstap)</t>
  </si>
  <si>
    <t>Oblikovanje stopničastega prehoda s podaljškom špirovca (stopničast zaključek)</t>
  </si>
  <si>
    <t>utförande lutningsförskjutning med glidning (nedtrappning)</t>
  </si>
  <si>
    <t>Hældningsdesign med dobling (trin)</t>
  </si>
  <si>
    <t>Fallsprangoppbygging med møneplank (avtrapping)</t>
  </si>
  <si>
    <t>Konstrukcija prijelaza u obliku stepenice s nastavkom (stepenasti prijelaz)</t>
  </si>
  <si>
    <t>geklebt</t>
  </si>
  <si>
    <t>glued</t>
  </si>
  <si>
    <t>collé</t>
  </si>
  <si>
    <t>incollato</t>
  </si>
  <si>
    <t>lepené</t>
  </si>
  <si>
    <t>klejone</t>
  </si>
  <si>
    <t>ragasztva</t>
  </si>
  <si>
    <t>lepený</t>
  </si>
  <si>
    <t>gelijmd</t>
  </si>
  <si>
    <t>lepljeno</t>
  </si>
  <si>
    <t>limmad</t>
  </si>
  <si>
    <t>limet</t>
  </si>
  <si>
    <t>Limt</t>
  </si>
  <si>
    <t>zalijepljeno</t>
  </si>
  <si>
    <t>geklebter Einhängstreifen</t>
  </si>
  <si>
    <t>bonded mounting strip</t>
  </si>
  <si>
    <t>bande d’accrochage collée</t>
  </si>
  <si>
    <t>Strisce sospese incollate</t>
  </si>
  <si>
    <t>zatahovací pás lepený</t>
  </si>
  <si>
    <t>klejona listwa nośna</t>
  </si>
  <si>
    <t>ragasztott függőszegély</t>
  </si>
  <si>
    <t>lepený závesný pás</t>
  </si>
  <si>
    <t>gelijmde ophangstrips</t>
  </si>
  <si>
    <t>lepljen obesni trak</t>
  </si>
  <si>
    <t>limmad hängremsa</t>
  </si>
  <si>
    <t>limede ophængslister</t>
  </si>
  <si>
    <t>Limte opphengslister</t>
  </si>
  <si>
    <t>zalijepljena viseća traka</t>
  </si>
  <si>
    <t>Gesimswinkel</t>
  </si>
  <si>
    <t>cornice angle</t>
  </si>
  <si>
    <t>angle de corniche</t>
  </si>
  <si>
    <t>Angolo del cornicione</t>
  </si>
  <si>
    <t>oplechování římsy</t>
  </si>
  <si>
    <t>Kąt gzymsu</t>
  </si>
  <si>
    <t>szögletes párkányidom</t>
  </si>
  <si>
    <t>uhol rímsy</t>
  </si>
  <si>
    <t>Kroonlijsthoek</t>
  </si>
  <si>
    <t>Vogal napušča</t>
  </si>
  <si>
    <t>taklistvinkel</t>
  </si>
  <si>
    <t>Gesimsvinkel</t>
  </si>
  <si>
    <t>Kut vijenca</t>
  </si>
  <si>
    <t>Giebelstreifen</t>
  </si>
  <si>
    <t>verge flashing</t>
  </si>
  <si>
    <t>bande de rive</t>
  </si>
  <si>
    <t>Strisce del frontone</t>
  </si>
  <si>
    <t>závětrná lišta</t>
  </si>
  <si>
    <t>Listwa szczytowa</t>
  </si>
  <si>
    <t>oromfalszegély</t>
  </si>
  <si>
    <t>štítový pás</t>
  </si>
  <si>
    <t>Gevelstrips</t>
  </si>
  <si>
    <t>Trak za zatrep</t>
  </si>
  <si>
    <t>gavelremsor</t>
  </si>
  <si>
    <t>Gavllister</t>
  </si>
  <si>
    <t>Zabatna traka</t>
  </si>
  <si>
    <t>glatt</t>
  </si>
  <si>
    <t>smooth</t>
  </si>
  <si>
    <t>lisse</t>
  </si>
  <si>
    <t>liscia</t>
  </si>
  <si>
    <t>Hladký</t>
  </si>
  <si>
    <t>Gładka</t>
  </si>
  <si>
    <t>sima</t>
  </si>
  <si>
    <t>glad</t>
  </si>
  <si>
    <t>gladka</t>
  </si>
  <si>
    <t>slät</t>
  </si>
  <si>
    <t>glat</t>
  </si>
  <si>
    <t>glatko</t>
  </si>
  <si>
    <t>Gleithaft für Profilwelle</t>
  </si>
  <si>
    <t>sliding clip for ripple profile (PREFA)</t>
  </si>
  <si>
    <t>patte de fixation coulissante pour profil sinus</t>
  </si>
  <si>
    <t>Graffetta scorrevole per profilo ondulato</t>
  </si>
  <si>
    <t>Kluzná příponka pro profil s vlnou</t>
  </si>
  <si>
    <t>Zaczep ślizgowy do profilu falistego</t>
  </si>
  <si>
    <t>csúszó hafter profilhullámhoz</t>
  </si>
  <si>
    <t>dilatačná príponka pre vlnitý profil</t>
  </si>
  <si>
    <t>Schuifgreep voor golfplaat</t>
  </si>
  <si>
    <t>Drsna pritrditev za valoviti profil</t>
  </si>
  <si>
    <t>glidfäste för vågprofil</t>
  </si>
  <si>
    <t>Glideplade for profilbølge</t>
  </si>
  <si>
    <t>Glidefeste for bølgeprofil</t>
  </si>
  <si>
    <t>Klizni učvršćivač za valoviti profil</t>
  </si>
  <si>
    <t>Gleithaft für Zackenprofil</t>
  </si>
  <si>
    <t>sliding clip for serrated profile (PREFA)</t>
  </si>
  <si>
    <t>patte de fixation coulissante pour profil triangle</t>
  </si>
  <si>
    <t>Graffetta scorrevole per profilo a zeta</t>
  </si>
  <si>
    <t>Kluzná příponka pro pilový profil</t>
  </si>
  <si>
    <t>Zaczep ślizgowy do profilu trójkątnego</t>
  </si>
  <si>
    <t>csúszó hafter fogazott profilhoz</t>
  </si>
  <si>
    <t>dilatačná príponka pre prelamovaný profil</t>
  </si>
  <si>
    <t>Schuifgreep voor gekarteld profiel</t>
  </si>
  <si>
    <t>Drsna pritrditev za zobčast profil</t>
  </si>
  <si>
    <t>glidfäste för tandad profil</t>
  </si>
  <si>
    <t>Glideplade for takket profil</t>
  </si>
  <si>
    <t>Glidefeste for sikksakkprofil</t>
  </si>
  <si>
    <t>Klizni učvršćivač za zupčasti profil</t>
  </si>
  <si>
    <t>Gleitpunkt</t>
  </si>
  <si>
    <t>sliding point</t>
  </si>
  <si>
    <t>point coulissant</t>
  </si>
  <si>
    <t>Punto scorrevole</t>
  </si>
  <si>
    <t>Kluzný bod</t>
  </si>
  <si>
    <t>Punkt przesuwny</t>
  </si>
  <si>
    <t>csúszópont</t>
  </si>
  <si>
    <t>posuvný bod</t>
  </si>
  <si>
    <t>Schuifpunt</t>
  </si>
  <si>
    <t>Drsna točka</t>
  </si>
  <si>
    <t>glidpunkt</t>
  </si>
  <si>
    <t>Glidepunkt</t>
  </si>
  <si>
    <t>Klizna točka</t>
  </si>
  <si>
    <t>GP = Gleitpunkt</t>
  </si>
  <si>
    <t>GP = sliding point</t>
  </si>
  <si>
    <t>PC = point coulissant</t>
  </si>
  <si>
    <t>PS = Punto scorrevole</t>
  </si>
  <si>
    <t>GP = kluzný bod</t>
  </si>
  <si>
    <t>GP = Punkt przesuwny</t>
  </si>
  <si>
    <t>GP = Csúszópont (Gleitpunkt)</t>
  </si>
  <si>
    <t>GP = posuvný bod</t>
  </si>
  <si>
    <t>SP = Schuifpunt</t>
  </si>
  <si>
    <t>GP = Drsna točka</t>
  </si>
  <si>
    <t>GP = glidpunkt</t>
  </si>
  <si>
    <t>GP = glidepunkt</t>
  </si>
  <si>
    <t>GP = Klizna točka</t>
  </si>
  <si>
    <t>Grat- und Firstlatte, 30 mm breit (Höhe nach Dachneigung verschieden)</t>
  </si>
  <si>
    <t>hip and ridge batten, 30 mm wide (height may differ according to roof gradient)</t>
  </si>
  <si>
    <t>panne faîtière et chevron d’arêtier (largeur : 30 mm ; hauteur variable en fonction de la pente du toit)</t>
  </si>
  <si>
    <t>Listello di colmo e di cresta, largo 30 mm (l'altezza varia a seconda della pendenza del tetto)</t>
  </si>
  <si>
    <t>hřebenová/nárožní lať, šířka 30 mm (výška dle sklonu střechy)</t>
  </si>
  <si>
    <t>Łata kalenicowa i naroża o szerokości 30 mm (wysokość zależy od kąta nachylenia dachu)</t>
  </si>
  <si>
    <t>30 mm széles él- és taréjgerinclemez (magassága a tetőhajlásszögtől függően változik)</t>
  </si>
  <si>
    <t>hrebeňová a nárožná lata, šírka 30 mm (výška podľa sklonu strechy rozdielna)</t>
  </si>
  <si>
    <t>Pan- en noklatten, 30 mm breed (hoogte varieert naargelang de dakhelling)</t>
  </si>
  <si>
    <t>Letev grebena in slemena, 30 mm široka (višina se razlikuje glede na naklon strehe)</t>
  </si>
  <si>
    <t>Nock och nockläkt, 30 mm bred (höjden varierar beroende på taklutningen)</t>
  </si>
  <si>
    <t>Grat- og rygningsplade, 30 mm bred (højden varierer efter taghældning)</t>
  </si>
  <si>
    <t>Mønestein og mønelekt, 30 mm bred (høyde varierer etter takhelling)</t>
  </si>
  <si>
    <t>Sljemena letva, široka 30 mm (visina ovisi o nagibu krova)</t>
  </si>
  <si>
    <t>Grat- und Firstreiter</t>
  </si>
  <si>
    <t>hip and ridge cap</t>
  </si>
  <si>
    <t>faîtière et arêtier</t>
  </si>
  <si>
    <t>Copricolmo e copricresta</t>
  </si>
  <si>
    <t>hřebenáč malý</t>
  </si>
  <si>
    <t>Łata kalenicowa i naroża</t>
  </si>
  <si>
    <t>él- és taréjgerincelem</t>
  </si>
  <si>
    <t>Prekrytie hrebeňa a nárožia</t>
  </si>
  <si>
    <t>Pan- en noklatten</t>
  </si>
  <si>
    <t>Grebenski slemenjak</t>
  </si>
  <si>
    <t>ås- och åsryttare</t>
  </si>
  <si>
    <t>Grat og rygning</t>
  </si>
  <si>
    <t>Mønestein og mønelekt</t>
  </si>
  <si>
    <t>Sljemenjak</t>
  </si>
  <si>
    <t>Grat- und Firstreiter (500 × 1,00 mm; stucco) inkl. Niro-Schraube 4,5 × 45 mm und Dichtscheibe</t>
  </si>
  <si>
    <t>hip and ridge cap (500 × 1.00 mm), stucco
including stainless steel screw (4.5 × 45 mm) and sealing washer</t>
  </si>
  <si>
    <t>faîtière et arêtier (500 × 1,00 mm ; stucco) fourni avec vis inox 4,5 × 45 mm et rondelle d’étanchéité</t>
  </si>
  <si>
    <t>Copricolmo/Displuvio 500 x 1,00 mm, goffrato.
Incl.  Vite inox 4,5x45mm rondella di tenuta</t>
  </si>
  <si>
    <t>Hřebenáč malý 500 x 1,00 mm stucco
včetně nerez. vrutu 4,5x45mm a těsnící podložky</t>
  </si>
  <si>
    <t>gąsior dachowy (500 × 1.00 mm), stucco
z wkrętami ze stali nierdzewnej (4.5 × 45 mm) i uszczelnieniem</t>
  </si>
  <si>
    <t>él- és taréjgerinc elem 500 x 1,00 mm stukkó, 4,5x45mm rozsdamentes csavarral és tömítő alátéttel</t>
  </si>
  <si>
    <t>hrebenáč na hreneň resp. na nárožie, 500 x 1,00 mm, stucco
vrátane nerezovej skrutky 4,5 x 45mm s tesniacou podložkou</t>
  </si>
  <si>
    <t>graat- en vorstafdekking 500 x 1,00 mm stucco
incl. Niro-schroef 4,5 x 45 mm en afdichtingschijf</t>
  </si>
  <si>
    <t>grebenski slemenjak 500 x 1,00 mm, stucco, vklj. S klepraskimi nerjavečimi vijaki 4,5 x 45 mmin podložko</t>
  </si>
  <si>
    <t>nockpanna 500 x 1,00 mm stuckatur inkl. Niro-skruv 4,5 x 45 mm och tätningsbricka</t>
  </si>
  <si>
    <t>rygnings- og mønningsrytter 500 x 1,00 mm stucco
inkl. Niro-skrue 4,5x45 mm og tætningsskive</t>
  </si>
  <si>
    <t>mønestein 500 x 1,00 mm stucco
inkl. skrue i rustfritt stål 4,5x45mm og tetningsskive</t>
  </si>
  <si>
    <t>Sljemenjak (500 × 1,00 mm; stucco) uklj. nehrđajući vijak 4,5 × 45 mm i brtvena podloga</t>
  </si>
  <si>
    <t>Gratreitervorkopf (stucco)</t>
  </si>
  <si>
    <t>hip and ridge cap, end piece, stucco</t>
  </si>
  <si>
    <t>about d’arêtier (stucco)</t>
  </si>
  <si>
    <t>Testata per copricolmo/Displuvio, goffrata</t>
  </si>
  <si>
    <t>Ukončovací hřebenáč stucco</t>
  </si>
  <si>
    <t>końcówka gąsiora, stucco</t>
  </si>
  <si>
    <t>kezdő elem él- és taréjgerinc elemhez stukkó</t>
  </si>
  <si>
    <t>hrebenáč na hrebeň reps. na nárožie, prvok na začiatok alebo ukončenie hrebeňa resp. nárožia, stucco</t>
  </si>
  <si>
    <t>graat-/vorstafdekking begin-/eindstuk stucco</t>
  </si>
  <si>
    <t xml:space="preserve">polkrožni začetni grebenski slemenjak </t>
  </si>
  <si>
    <t>nockpanna, start-/ändstycke stuckatur</t>
  </si>
  <si>
    <t>rygnings-/mønningsrytter start-/slutstykke stucco</t>
  </si>
  <si>
    <t>mønestein start-/endestykke stucco</t>
  </si>
  <si>
    <t>Čelo žlijeba za sljemenjak (stucco)</t>
  </si>
  <si>
    <t>Grundlage: ÖNORM B 1991-1-3 und EN 1991-1-3</t>
  </si>
  <si>
    <t>Basic principle: ÖNORM B 1991-1-3 and EN 1991-1-3</t>
  </si>
  <si>
    <t>Normes de référence : ÖNORM B 1991-1-3 et EN 1991-1-3</t>
  </si>
  <si>
    <t>Norma: ÖNORM B 1991-1-3 ed EN 1991-1-3</t>
  </si>
  <si>
    <t>Podklad: ÖNORM B 1991-1-3 und EN 1991-1-3</t>
  </si>
  <si>
    <t>Podstawa: ÖNORM B 1991-1-3 i EN 1991-1-3</t>
  </si>
  <si>
    <t>Alap: ÖNORM B 1991-1-3 és EN 1991-1-3</t>
  </si>
  <si>
    <t>Podklad: ÖNORM B 1991-1-3 a EN 1991-1-3</t>
  </si>
  <si>
    <t>Fundering: ÖNORM B 1991-1-3 en EN 1991-1-3</t>
  </si>
  <si>
    <t>Osnova: ÖNORM B 1991-1-3 in EN 1991-1-3</t>
  </si>
  <si>
    <t>grund: ÖNORM B 1991-1-3 och EN 1991-1-3</t>
  </si>
  <si>
    <t>Grundlag: ÖNORM B 1991-1-3 og EN 1991-1-3</t>
  </si>
  <si>
    <t>Grunnlag: ÖNORM B 1991-1-3 og EN 1991-1-3</t>
  </si>
  <si>
    <t>Osnova: ÖNORM B 1991-1-3 i EN 1991-1-3</t>
  </si>
  <si>
    <t>Gummidichtung für Anschluss der Ablaufrohre und Muffen ins HT- oder KG-Rohr</t>
  </si>
  <si>
    <t>rubber seal for connecting the downpipes and sleeves to the high-temperature and foul drainage pipe</t>
  </si>
  <si>
    <t>joint en caoutchouc pour le raccordement des tuyaux de descente et des manchons de jonction aux tuyaux haute température ou aux canalisations souterraines.</t>
  </si>
  <si>
    <t>Guarnizione in gomma per raccordo del pluviale al tubo HT o KG</t>
  </si>
  <si>
    <t>Gumové těsnění pro připojení svodů a spojek do potrubí HT nebo KG</t>
  </si>
  <si>
    <t>Gumowa uszczelka do łączenia rur spustowych i kielichów z rurą HT lub KG</t>
  </si>
  <si>
    <t>Gumitömítés a lefolyócsövek és karmantyúk csatlakoztatásához a HT- vagy KG-csőbe</t>
  </si>
  <si>
    <t>gumené tesnenie na napojenie dažďových zvodov a spojok do HT alebo KG rúry</t>
  </si>
  <si>
    <t>Rubberen afdichting voor de aansluiting van de afvoerbuizen en -moffen in de HT- of KG-pijp</t>
  </si>
  <si>
    <t>Gumijasto tesnilo za priključitev odtočnih cevi in ​​objemk na cev HT ali KG</t>
  </si>
  <si>
    <t>Gummitätning för anslutning av avloppsrör och hylsor till HT- eller KG-röret</t>
  </si>
  <si>
    <t>Gummitætning til tilslutning af afløbsrør og muffer til HT- eller KG-rør</t>
  </si>
  <si>
    <t>Gummitetning for kobling av dreneringsrør og muffer til HT- eller KG-rør</t>
  </si>
  <si>
    <t>Gumena brtva za spajanje odvodnih cijevi i kolčaka na HT ili KG cijev</t>
  </si>
  <si>
    <t>Gummidichtung passend für HT/KG (NW 110 mm)</t>
  </si>
  <si>
    <t>suitable for high-temperature and foul drainage pipe (nominal size 110 mm)</t>
  </si>
  <si>
    <t>joint en caoutchouc compatible tuyaux HT et canalisations souterraines (DN 110 mm)</t>
  </si>
  <si>
    <t>Guarnizione in gomma per raccordi al tubo HT/KG NW 110 mm</t>
  </si>
  <si>
    <t>Gumové těsnění pro zaústění do HT/KG DN 110 mm</t>
  </si>
  <si>
    <t>do rury wywiewnej kanalizacji  (średnica nominalna  110 mm) ????</t>
  </si>
  <si>
    <t>gumitömítés 110 mm-es PVC csőhöz</t>
  </si>
  <si>
    <t>gumové tesnenie sedí pre PVC DN 110 mm</t>
  </si>
  <si>
    <t>rubberdichting geschikt voor HT/KG (NW 110 mm)</t>
  </si>
  <si>
    <t>gumijasto tesnilo za HAT/KG NW 110 mm</t>
  </si>
  <si>
    <t>gummitätning lämplig för HT/KG (NV 110 mm)</t>
  </si>
  <si>
    <t>gummitætning passer til HT/KG (NW 110 mm)</t>
  </si>
  <si>
    <t>gummitetning passer til HT/KG (NW 110 mm)</t>
  </si>
  <si>
    <t>Gumena brtva prikladna za HT/KG (NW 110 mm)</t>
  </si>
  <si>
    <t>H</t>
  </si>
  <si>
    <t>Haft</t>
  </si>
  <si>
    <t>clip</t>
  </si>
  <si>
    <t>patte de fixation</t>
  </si>
  <si>
    <t>Graffetta</t>
  </si>
  <si>
    <t>příponka</t>
  </si>
  <si>
    <t>Zaczep</t>
  </si>
  <si>
    <t>Hafter</t>
  </si>
  <si>
    <t>príponka</t>
  </si>
  <si>
    <t>Schacht</t>
  </si>
  <si>
    <t>Pritrditev</t>
  </si>
  <si>
    <t>fäste</t>
  </si>
  <si>
    <t>Hafte</t>
  </si>
  <si>
    <t>Heft</t>
  </si>
  <si>
    <t>Učvršćivač</t>
  </si>
  <si>
    <t>Haft (Fix- oder Schiebehaft)</t>
  </si>
  <si>
    <t>clip (preformed fixed clip or sliding clip) – PREFA</t>
  </si>
  <si>
    <t>patte de fixation (fixe ou coulissante)</t>
  </si>
  <si>
    <t>Graffetta (graffetta fissa o scorrevole)</t>
  </si>
  <si>
    <t>Příchytka (pevná nebo posuvná)</t>
  </si>
  <si>
    <t>Zaczep (stały lub przesuwny)</t>
  </si>
  <si>
    <t>Hafter (fix vagy csúszó hafter)</t>
  </si>
  <si>
    <t>príponka (pevná alebo posuvná)</t>
  </si>
  <si>
    <t>Schacht (bevestigings- of schuifschacht)</t>
  </si>
  <si>
    <t>Pritrditev (fiksna ali drsna pritrditev)</t>
  </si>
  <si>
    <t>fäste (fast eller glidfäste)</t>
  </si>
  <si>
    <t>Hafte (fast eller glidehafte)</t>
  </si>
  <si>
    <t>Heft (fast eller skyveheft)</t>
  </si>
  <si>
    <t>Učvršćivač (fiksni ili klizni učvršćivač)</t>
  </si>
  <si>
    <t>clips</t>
  </si>
  <si>
    <t>pattes de fixation</t>
  </si>
  <si>
    <t>Graffette</t>
  </si>
  <si>
    <t>příponky</t>
  </si>
  <si>
    <t>príponky</t>
  </si>
  <si>
    <t>Schachten</t>
  </si>
  <si>
    <t>fästen</t>
  </si>
  <si>
    <t>Hæftning</t>
  </si>
  <si>
    <t>Hefte</t>
  </si>
  <si>
    <t>Učvršćivači</t>
  </si>
  <si>
    <t>Haftemagazin zum Nachladen für Bull-Tack-Nagler 80 Stk./Haftemagazin; 30 Mag./Karton</t>
  </si>
  <si>
    <t>clip magazine for reloading the Bull Tack Power nail gun
80 clips per magazine, 30 magazines per box</t>
  </si>
  <si>
    <t>chargeur de pattes de fixation pour remplir le chargeur de la cloueuse Bull Tack 80 pattes par chargeur ; 30 chargeurs par carton</t>
  </si>
  <si>
    <t>Caricatore di graffette per sparachiodi Bull Tack
80 Stk/Haftemagazin, 30 Mag/Karton_IT</t>
  </si>
  <si>
    <t>Zásobník příponek pro doplnění Bull Tack nastřelovačky hřebíků
80 ks/zásobník, 30 zásobníků/krabice</t>
  </si>
  <si>
    <t>Magazynki do załadunku pistoletu Bull Tack Power
80 zszywek w magazynku, 30 magazynków w opak.</t>
  </si>
  <si>
    <t>Hafter tár Bull Tack  szögbelövőhöz 80db/tár, 30 tár/doboz</t>
  </si>
  <si>
    <t>Zásobník na príponky pro doplnenie Bull Tack zásobníka
80 ks/zásobník, 30 zásobníkov/krabica</t>
  </si>
  <si>
    <t>Klinknagelmagazijn voor het bijvullen van Bull Tack spijkerpistool
80 stks./klinknagelmagazijn, 30 mag/doos</t>
  </si>
  <si>
    <t>magazin s sidri Bull Tack 80 kos/magazin, 30 mag/škatlo</t>
  </si>
  <si>
    <t>Häftmagasin för efterladdning av Bull Tack-häftmaskin
80 st./häftmagasin, 30 magasin/kartong</t>
  </si>
  <si>
    <t>Spændemagasin til opfyldning af Bull Tack sømpistol
80 stk./spændemagasin, 30 mag./karton</t>
  </si>
  <si>
    <t>Brakettmagasin for etterlading Bull Tack-spikerpistol
80 stk./brakettmagasin, 30 mag./kartong</t>
  </si>
  <si>
    <t>Magazin za kopče za ponovno punjenje bull-tack zabijača 80 komada./magazin; 30 mag./kutija</t>
  </si>
  <si>
    <t>Haftstreifen</t>
  </si>
  <si>
    <t>cleat strip</t>
  </si>
  <si>
    <t>bande d’accrochage</t>
  </si>
  <si>
    <t>Lamierino di fissaggio</t>
  </si>
  <si>
    <t>upevňovací pás</t>
  </si>
  <si>
    <t>Zaczep paskowy</t>
  </si>
  <si>
    <t>hafterlemez</t>
  </si>
  <si>
    <t>príponkový pás</t>
  </si>
  <si>
    <t>Schachtstrips</t>
  </si>
  <si>
    <t>Pritrdilni trak</t>
  </si>
  <si>
    <t>självhäftande remsor</t>
  </si>
  <si>
    <t>Hæftelister</t>
  </si>
  <si>
    <t>Heftelister</t>
  </si>
  <si>
    <t>Pričvrsna traka</t>
  </si>
  <si>
    <t>Haftstreifen (Halteblech)</t>
  </si>
  <si>
    <t>Lamierino di fissaggio (lamiera di fissaggio)</t>
  </si>
  <si>
    <t>Zaczep paskowy (płyta mocująca)</t>
  </si>
  <si>
    <t>hafterlemez (tartólemez)</t>
  </si>
  <si>
    <t>príponkový pás (pridržiavací plech)</t>
  </si>
  <si>
    <t>Schachtstrips (bevestigingsplaat)</t>
  </si>
  <si>
    <t>Pritrdilni trak (nosilna pločevina)</t>
  </si>
  <si>
    <t>självhäftande remsa (hållplåt)</t>
  </si>
  <si>
    <t>Hæftelister (holdeplade)</t>
  </si>
  <si>
    <t>Heftelister (holdeplate)</t>
  </si>
  <si>
    <t>Pričvrsna traka (pričvrsna ploča)</t>
  </si>
  <si>
    <t>Halbfirstausbildung</t>
  </si>
  <si>
    <t>half-ridge construction</t>
  </si>
  <si>
    <t>réalisation d’une demi-faîtière</t>
  </si>
  <si>
    <t>Raccordo del semicolmo</t>
  </si>
  <si>
    <t>Hřeben pultové střechy</t>
  </si>
  <si>
    <t>Wykonanie kalenicy jednospadowej</t>
  </si>
  <si>
    <t>félgerinces kialakítás</t>
  </si>
  <si>
    <t>vytvorenie polovičného hrebeňa</t>
  </si>
  <si>
    <t>Halve nokvorming</t>
  </si>
  <si>
    <t>Oblikovanje polslemena</t>
  </si>
  <si>
    <t>halvnock</t>
  </si>
  <si>
    <t>Halvrygningsdesign</t>
  </si>
  <si>
    <t>Halvmøneoppbygging</t>
  </si>
  <si>
    <t>Konstrukcija polusljemena</t>
  </si>
  <si>
    <t>Halteklemme</t>
  </si>
  <si>
    <t>fastener</t>
  </si>
  <si>
    <t>clip de fixation</t>
  </si>
  <si>
    <t>Staffa di fissaggio</t>
  </si>
  <si>
    <t>Excentrický držák</t>
  </si>
  <si>
    <t>łącznik</t>
  </si>
  <si>
    <t>rögzítő elem</t>
  </si>
  <si>
    <t>montážna svorka</t>
  </si>
  <si>
    <t>bevestigingsklem</t>
  </si>
  <si>
    <t>ojačitveno streme za alu strešne žlebove</t>
  </si>
  <si>
    <t>fästklammer</t>
  </si>
  <si>
    <t>holdeklemme</t>
  </si>
  <si>
    <t>festeklemme</t>
  </si>
  <si>
    <t>Obujmica za držanje</t>
  </si>
  <si>
    <t>Haltestreifen</t>
  </si>
  <si>
    <t>fixing strip</t>
  </si>
  <si>
    <t>bande de maintien</t>
  </si>
  <si>
    <t>Strisce di fissaggio</t>
  </si>
  <si>
    <t>Listwy montażowe</t>
  </si>
  <si>
    <t>tartószegély</t>
  </si>
  <si>
    <t>pridržiavací pás</t>
  </si>
  <si>
    <t>Bevestigingsstrips</t>
  </si>
  <si>
    <t>Nosilni trak</t>
  </si>
  <si>
    <t>fästremsor</t>
  </si>
  <si>
    <t>Holdelister</t>
  </si>
  <si>
    <t>Haltewinkel</t>
  </si>
  <si>
    <t>flashing strip</t>
  </si>
  <si>
    <t>équerre-support</t>
  </si>
  <si>
    <t>Angolo di fissaggio</t>
  </si>
  <si>
    <t>Montážní úhelník</t>
  </si>
  <si>
    <t>Wspornik montażowy</t>
  </si>
  <si>
    <t>tartószeglet</t>
  </si>
  <si>
    <t>pridržiavací uholník</t>
  </si>
  <si>
    <t>Bevestigingshoek</t>
  </si>
  <si>
    <t>Nosilni kotnik</t>
  </si>
  <si>
    <t>konsol</t>
  </si>
  <si>
    <t>Holdevinkel</t>
  </si>
  <si>
    <t>Holdebrakett</t>
  </si>
  <si>
    <t>Kutni držač</t>
  </si>
  <si>
    <t>Haltewinkel gekantet</t>
  </si>
  <si>
    <t>continuous pre-formed supporting flashing strip</t>
  </si>
  <si>
    <t>équerre-support repliée</t>
  </si>
  <si>
    <t>Angolo di fissaggio squadrato</t>
  </si>
  <si>
    <t>Montážní úhelník hraněný</t>
  </si>
  <si>
    <t>Kątowy wspornik montażowy</t>
  </si>
  <si>
    <t>tartószeglet, hajtott</t>
  </si>
  <si>
    <t>pridržiavací uholník ohýbaný</t>
  </si>
  <si>
    <t>Bevestigingshoek gevoegd</t>
  </si>
  <si>
    <t>Nosilni kotnik obrobljen</t>
  </si>
  <si>
    <t>kantat vinklat fäste</t>
  </si>
  <si>
    <t>Holdevinkel kantet</t>
  </si>
  <si>
    <t>Kantet holdebrakett</t>
  </si>
  <si>
    <t>Kutni držač, kantiran</t>
  </si>
  <si>
    <t>Hängerinnen-Dila mit Wulst und Blende</t>
  </si>
  <si>
    <t>hanging gutter expansion joint with bead and cover plate</t>
  </si>
  <si>
    <t>joint de dilatation avec boudin et cache (gouttière demi-ronde)</t>
  </si>
  <si>
    <t>Elemento di dilatazione per canale con ricciolo e scossalina</t>
  </si>
  <si>
    <t>Žlabová dilatace s návalkou a krytem gumy</t>
  </si>
  <si>
    <t xml:space="preserve">Rynna wisząca z połączeniem i kolanem z przykryciem </t>
  </si>
  <si>
    <t>függő ereszcsatorna dilatációs elem takaróelemmel</t>
  </si>
  <si>
    <t>dilatačný prvok polkruhového zľabu s návalkom a krytom</t>
  </si>
  <si>
    <t>hanggoot-Dila met rand en kap</t>
  </si>
  <si>
    <t>dilatacija za polokrogli žleb z zaslonko in zavitkom</t>
  </si>
  <si>
    <t>expanderingsskarv för hängränna med vulst och täckkåpebleck</t>
  </si>
  <si>
    <t>hængerendeudvidelse med vulst og blænde</t>
  </si>
  <si>
    <t>skjøtestykke for takrenne med vulst og dekkplate</t>
  </si>
  <si>
    <t>Dilatacija visećeg žlijeba s opšavom i blendom</t>
  </si>
  <si>
    <t>Hängerinnen-Dila ohne Wulst und Blende</t>
  </si>
  <si>
    <t>hanging gutter expansion joint without bead or cover plate</t>
  </si>
  <si>
    <t>joint de dilatation sans boudin ni cache (gouttière demi-ronde)</t>
  </si>
  <si>
    <t>Elemento di dilatazione per canale senza ricciolo e scossalina</t>
  </si>
  <si>
    <t>Žlabová dilatace bez návalky a krytu gumy</t>
  </si>
  <si>
    <t>Rynna wisząca z połączeniem bez kolana z przykryciem</t>
  </si>
  <si>
    <t>függő ereszcsatorna dilatációs elem takaróelem nélkül</t>
  </si>
  <si>
    <t>dilatačný prvok polkruhového zľabu bez návalku a krytu</t>
  </si>
  <si>
    <t>hanggoot-Dila zonder rand en kap</t>
  </si>
  <si>
    <t>dilatacija za polokrogli žleb brez zaslonke in zavitka</t>
  </si>
  <si>
    <t>expanderingsskarv för hängränna utan vulst och täckkåpebleck</t>
  </si>
  <si>
    <t>hængerendeudvidelse uden vulst og blænde</t>
  </si>
  <si>
    <t>skjøtestykke for takrenne uten vulst og dekkplate</t>
  </si>
  <si>
    <t>Dilatacija visećeg žlijeba bez opšava i blende</t>
  </si>
  <si>
    <t>Hauerbuckel; zum Abdecken von Befestigungsmitteln</t>
  </si>
  <si>
    <t>domed cap, for covering fasteners</t>
  </si>
  <si>
    <t>capuchon de protection, protection anticorrosion pour les éléments de fixation (vis, etc.)</t>
  </si>
  <si>
    <t>Borchia coprivite, per mascherare le teste delle viti di fissaggio</t>
  </si>
  <si>
    <t>Krytka kotvících prvků</t>
  </si>
  <si>
    <t>Maskownica wkręt</t>
  </si>
  <si>
    <t>lyuktakaró sapka</t>
  </si>
  <si>
    <t>krytka kotviacich prvkov</t>
  </si>
  <si>
    <t>slagdop, voor het afdekken van bevestigingsmiddelen</t>
  </si>
  <si>
    <t>pokrivna kapa, za prekrivanje pritrdilnih sredstev</t>
  </si>
  <si>
    <t>täckkåpa, för täckning av fästmedel</t>
  </si>
  <si>
    <t>dækplade, til afdækning af fastgørelsesmidler</t>
  </si>
  <si>
    <t>skålformet deksel, til å dekke festemidler</t>
  </si>
  <si>
    <t>Poklopac; za pokrivanje pričvršćivača</t>
  </si>
  <si>
    <t>Hellgrau/Hellgrau</t>
  </si>
  <si>
    <t>light grey/light grey</t>
  </si>
  <si>
    <t>gris souris/gris souris</t>
  </si>
  <si>
    <t>grigio chiaro/grigio chiaro</t>
  </si>
  <si>
    <t>světle šedá/světle šedá</t>
  </si>
  <si>
    <t>jasnoszary / jasnoszary</t>
  </si>
  <si>
    <t>világosszürke/világosszürke</t>
  </si>
  <si>
    <t>svetlošedá/svetlošedá</t>
  </si>
  <si>
    <t>lichtgrijs/lichtgrijs</t>
  </si>
  <si>
    <t>svetlo siva/svetlo siva)</t>
  </si>
  <si>
    <t>ljusgrå/ljusgrå</t>
  </si>
  <si>
    <t>lys grå/lys grå</t>
  </si>
  <si>
    <t>Svijetlo siva / svijetlo siva</t>
  </si>
  <si>
    <t>Diese Anschlussmöglichkeit wird an bereits bestehenden WDVS-Fassaden empfohlen.</t>
  </si>
  <si>
    <t>This type of flashing is recommended for façades with existing external thermal insulation cladding systems (ETICS).</t>
  </si>
  <si>
    <t>Il est recommandé d’utiliser ce type de raccordement pour les façades ITE existantes.</t>
  </si>
  <si>
    <t>Questa opzione di raccordo è raccomandata su facciate ETICS già esistenti.</t>
  </si>
  <si>
    <t>Tato varianta napojení se doporučuje u již zateplených stěn.</t>
  </si>
  <si>
    <t>Ta opcja połączenia jest zalecana dla już istniejących elewacji z systemem izolacyjnym.</t>
  </si>
  <si>
    <t>Ez a csatlakozási lehetőség már meglévő WDVS-homlokzatok esetében ajánlott.</t>
  </si>
  <si>
    <t>Táto možnosť pripojenia sa odporúča na už existujúcich fasádach s kontaktným zatepľovacím systémom.</t>
  </si>
  <si>
    <t>Deze verbindingsoptie wordt aanbevolen op reeds bestaande ETICS-gevels.</t>
  </si>
  <si>
    <t>Ta možnost povezave je priporočljiva za obstoječe fasade ETICS.</t>
  </si>
  <si>
    <t>Denna anslutningsmöjlighet rekommenderas för befintliga ETICS fasader.</t>
  </si>
  <si>
    <t>Denne tilslutningsmulighed anbefales til eksisterende WDVS-facader.</t>
  </si>
  <si>
    <t>Deenne koblingsmuligheten anbefales på eksisterende EIFS-fasader.</t>
  </si>
  <si>
    <t>Ova opcija spajanja preporuča se za postojeće ETICS fasade.</t>
  </si>
  <si>
    <t>Holzkonstruktion</t>
  </si>
  <si>
    <t>wooden structure</t>
  </si>
  <si>
    <t>construction en bois</t>
  </si>
  <si>
    <t>Costruzione in legno</t>
  </si>
  <si>
    <t>dřevěná konstrukce</t>
  </si>
  <si>
    <t>Konstrukcja drewniana</t>
  </si>
  <si>
    <t>Faszerkezet</t>
  </si>
  <si>
    <t>drevená konštrukcia</t>
  </si>
  <si>
    <t>Houtconstructie</t>
  </si>
  <si>
    <t>Lesena konstrukcija</t>
  </si>
  <si>
    <t>träkonstruktion</t>
  </si>
  <si>
    <t>Trækonstruktion</t>
  </si>
  <si>
    <t>Trekonstruksjon</t>
  </si>
  <si>
    <t>Drvena konstrukcija</t>
  </si>
  <si>
    <t>Holzrahmen (Innenmaß: 595 × 595 mm)</t>
  </si>
  <si>
    <t>Wodden frame (inside dimensions: 595x595 mm)</t>
  </si>
  <si>
    <t>châssis en bois (dimensions intérieures : 595 × 595 mm)</t>
  </si>
  <si>
    <t>Telaio in legno (dimensioni interne: 595x595 mm)</t>
  </si>
  <si>
    <t>Dřevěný rám (vnitřní rozměr: 595 × 595 mm)</t>
  </si>
  <si>
    <t>Rama drewniana (wymiary wewnętrzne: 595 × 595 mm)</t>
  </si>
  <si>
    <t>Fakeret (belső méret: 595 × 595 mm)</t>
  </si>
  <si>
    <t>drevený rám (vnútorný rozmer: 595 × 595 mm)</t>
  </si>
  <si>
    <t>Houten frame (Binnenafmeting: 595 x 595 mm)</t>
  </si>
  <si>
    <t>Leseni okvir (notranja dimenzija: 595 × 595 mm)</t>
  </si>
  <si>
    <t>träram (innermått: 595 × 595 mm)</t>
  </si>
  <si>
    <t>Træramme (indvendige mål: 595 × 595 mm)</t>
  </si>
  <si>
    <t>Trerammer (innvendige mål: 595 × 595 mm)</t>
  </si>
  <si>
    <t>Drveni okvir (unutarnje dimenzije: 595 × 595 mm)</t>
  </si>
  <si>
    <t>Holzrahmen (Innenmaß: 600 × 600 mm)</t>
  </si>
  <si>
    <t>wooden frame (internal dimensions: 600 × 600 mm)</t>
  </si>
  <si>
    <t>châssis en bois (dimensions intérieures : 600 × 600 mm)</t>
  </si>
  <si>
    <t>Telaio in legno
(misura interna 600 x 600 mm)</t>
  </si>
  <si>
    <t>Dřevěný rám (vnitřní rozměr 600 x 600 mm)</t>
  </si>
  <si>
    <t>rama drewniana (wymiary wew. 600 x 600 mm)</t>
  </si>
  <si>
    <t>fakeret
(belső méret 600 x 600 mm)</t>
  </si>
  <si>
    <t>drevený rám
(vnutorný rozmer 600 x 600 mm)</t>
  </si>
  <si>
    <t>houten frame
(binnenmaat 600 x 600 mm)</t>
  </si>
  <si>
    <t>leseni okvir za zasilno strešno okno (notranja mera 600 x 600 mm)</t>
  </si>
  <si>
    <t>träram (invändigt mått 600 x 600 mm)</t>
  </si>
  <si>
    <t>træramme
(indvendigt mål 600 x 600 mm)</t>
  </si>
  <si>
    <t>treramme
(innvendig mål 600 x 600 mm)</t>
  </si>
  <si>
    <t>Drveni okvir (unutarnje dimenzije: 600 × 600 mm)</t>
  </si>
  <si>
    <t>horizontaler Holzriegel</t>
  </si>
  <si>
    <t>nogging piece</t>
  </si>
  <si>
    <t>contre-lattage horizontal</t>
  </si>
  <si>
    <t>Barra di legno orizzontale</t>
  </si>
  <si>
    <t>horizontální dřevěná výztuha</t>
  </si>
  <si>
    <t>poziomy gzyms drewniany</t>
  </si>
  <si>
    <t>vízszintes fagerenda</t>
  </si>
  <si>
    <t>horizontálna drevená západka</t>
  </si>
  <si>
    <t>horizontale houten richel</t>
  </si>
  <si>
    <t>vodoravni leseni zapah</t>
  </si>
  <si>
    <t>horisontell träregel</t>
  </si>
  <si>
    <t>horisontal trælås</t>
  </si>
  <si>
    <t>Horisontal trelekt</t>
  </si>
  <si>
    <t>vodoravna drvena šipka</t>
  </si>
  <si>
    <t>Horizontalschnitt</t>
  </si>
  <si>
    <t>horizontal cross-section</t>
  </si>
  <si>
    <t>section horizontale</t>
  </si>
  <si>
    <t>Sezione orizzontale</t>
  </si>
  <si>
    <t>Horizontální řez</t>
  </si>
  <si>
    <t>Przekrój poziomy</t>
  </si>
  <si>
    <t>vízszintes metszet</t>
  </si>
  <si>
    <t>horizontálny rez</t>
  </si>
  <si>
    <t>Horizontale doorsnede</t>
  </si>
  <si>
    <t>Horizontalni rez</t>
  </si>
  <si>
    <t>horisontalsektion</t>
  </si>
  <si>
    <t>Vandret snit</t>
  </si>
  <si>
    <t>Horisontalt snitt</t>
  </si>
  <si>
    <t>Vodoravni presjek</t>
  </si>
  <si>
    <t>Horizontalschnitt – Außeneckausbildung</t>
  </si>
  <si>
    <t>horizontal cross-section – construction of external corner</t>
  </si>
  <si>
    <t>section horizontale — mise en œuvre d’un angle sortant</t>
  </si>
  <si>
    <t>Sezione orizzontale - Raccordo dell'angolo esterno</t>
  </si>
  <si>
    <t>Horizontální řez – Provedení vnějšího rohu</t>
  </si>
  <si>
    <t>Przekrój poziomy – formowanie narożnika zewnętrznego</t>
  </si>
  <si>
    <t>vízszintes metszet – külső sarokkialakítás</t>
  </si>
  <si>
    <t>horizontálny rez – vytvorenie vonkajšieho rohového profilu</t>
  </si>
  <si>
    <t>Horizontale doorsnede - buitenhoekvorming</t>
  </si>
  <si>
    <t>Horizontalni rez – oblikovanje zunanjega vogala</t>
  </si>
  <si>
    <t>horisontalsektion – utförande ytterhörn</t>
  </si>
  <si>
    <t>Vandret snit – yderhjørnedesign</t>
  </si>
  <si>
    <t>Horisontalt snitt – utvendig hjørneoppbygging</t>
  </si>
  <si>
    <t>Vodoravni presjek – konstrukcija vanjskog kuta</t>
  </si>
  <si>
    <t>Horizontalschnitt – Außenecke</t>
  </si>
  <si>
    <t>horizontal cross-section – external corner</t>
  </si>
  <si>
    <t>section horizontale — angle sortant</t>
  </si>
  <si>
    <t>Sezione orizzontale - Angolo esterno</t>
  </si>
  <si>
    <t>Horizontální řez – Vnější roh</t>
  </si>
  <si>
    <t>Przekrój poziomy – narożnik zewnętrzny</t>
  </si>
  <si>
    <t>vízszintes metszet – külső sarok</t>
  </si>
  <si>
    <t>horizontálny rez – vonkajší rohový profil</t>
  </si>
  <si>
    <t>Horizontale doorsnede - buitenhoek</t>
  </si>
  <si>
    <t>Horizontalni rez – zunanji vogal</t>
  </si>
  <si>
    <t>horisontalsektion – ytterhörn</t>
  </si>
  <si>
    <t>Vandret snit – yderhjørne</t>
  </si>
  <si>
    <t>Horisontalt snitt – ytterhjørne</t>
  </si>
  <si>
    <t>Vodoravni presjek – vanjski kut</t>
  </si>
  <si>
    <t>Horizontalschnitt – Außenecke (Variante 1)</t>
  </si>
  <si>
    <t>horizontal cross-section – external corner (variant 1)</t>
  </si>
  <si>
    <t>section horizontale — angle sortant (variante 1)</t>
  </si>
  <si>
    <t>Sezione orizzontale - Angolo esterno (variante 1)</t>
  </si>
  <si>
    <t>Horizontální řez – Vnější roh (varianta 1)</t>
  </si>
  <si>
    <t>Przekrój poziomy – narożnik zewnętrzny (wariant 1)</t>
  </si>
  <si>
    <t>vízszintes metszet – külső sarok (1. változat)</t>
  </si>
  <si>
    <t>horizontálny rez – vonkajší rohový profil (variant 1)</t>
  </si>
  <si>
    <t>Horizontale doorsnede - buitenhoek (variant 1)</t>
  </si>
  <si>
    <t>Horizontalni rez – zunanji vogal (različica 1)</t>
  </si>
  <si>
    <t>horisontalsektion – ytterhörn (variant 1)</t>
  </si>
  <si>
    <t>Vandret snit – yderhjørne (variant 1)</t>
  </si>
  <si>
    <t>Horisontalt snitt – ytterhjørne (variant 1)</t>
  </si>
  <si>
    <t>Vodoravni presjek – vanjski kut (varijanta 1)</t>
  </si>
  <si>
    <t>Horizontalschnitt – Außenecke (Variante 2)</t>
  </si>
  <si>
    <t>horizontal cross-section – external corner (variant 2)</t>
  </si>
  <si>
    <t>section horizontale — angle sortant (variante 2)</t>
  </si>
  <si>
    <t>Sezione orizzontale - Angolo esterno (variante 2)</t>
  </si>
  <si>
    <t>Horizontální řez – Vnější roh (varianta 2)</t>
  </si>
  <si>
    <t>Przekrój poziomy – narożnik zewnętrzny (wariant 2)</t>
  </si>
  <si>
    <t>vízszintes metszet – külső sarok (2. változat)</t>
  </si>
  <si>
    <t>horizontálny rez – vonkajší rohový profil (variant 2)</t>
  </si>
  <si>
    <t>Horizontale doorsnede - buitenhoek (variant 2)</t>
  </si>
  <si>
    <t>Horizontalni rez – zunanji vogal (različica 2)</t>
  </si>
  <si>
    <t>horisontalsektion – ytterhörn (variant 2)</t>
  </si>
  <si>
    <t>Vandret snit – yderhjørne (variant 2)</t>
  </si>
  <si>
    <t>Horisontalt snitt – ytterhjørne (variant 2)</t>
  </si>
  <si>
    <t>Vodoravni presjek – vanjski kut (varijanta 2)</t>
  </si>
  <si>
    <t>Horizontalschnitt – Fensterlaibung</t>
  </si>
  <si>
    <t>horizontal cross-section – window reveals</t>
  </si>
  <si>
    <t>section horizontale — tableau de fenêtre</t>
  </si>
  <si>
    <t>Sezione orizzontale - Intradosso della finestra</t>
  </si>
  <si>
    <t>Horizontální řez – Ostění okna</t>
  </si>
  <si>
    <t>Przekrój poziomy – ościeże okienne</t>
  </si>
  <si>
    <t>vízszintes metszet – ablakkáva</t>
  </si>
  <si>
    <t>horizontálny rez – ostenie okna</t>
  </si>
  <si>
    <t>Horizontale doorsnede - raamopening</t>
  </si>
  <si>
    <t>Horizontalni rez – okenska špaleta</t>
  </si>
  <si>
    <t>horisontalsektion – fönstersmyg</t>
  </si>
  <si>
    <t>Vandret snit – vindueskarm</t>
  </si>
  <si>
    <t>Horisontalt snitt – vindusåpning</t>
  </si>
  <si>
    <t>Vodoravni presjek – niša prozora</t>
  </si>
  <si>
    <t>Horizontalschnitt – Fensterlaibung (Variante 1)</t>
  </si>
  <si>
    <t>horizontal cross-section – window reveals (variant 1)</t>
  </si>
  <si>
    <t>section horizontale — tableau de fenêtre (variante 1)</t>
  </si>
  <si>
    <t>Sezione orizzontale - Intradosso della finestra (variante 1)</t>
  </si>
  <si>
    <t>Horizontální řez – Ostění okna (varianta 1)</t>
  </si>
  <si>
    <t>Przekrój poziomy – ościeże okienne (wariant 1)</t>
  </si>
  <si>
    <t>vízszintes metszet – ablakkáva (1. változat)</t>
  </si>
  <si>
    <t>horizontálny rez – ostenie okna (variant 1)</t>
  </si>
  <si>
    <t>Horizontale doorsnede - raamopening (variant 1)</t>
  </si>
  <si>
    <t>Horizontalni rez – okenska špaleta (različica 1)</t>
  </si>
  <si>
    <t>horisontalsektion – fönstersmyg (variant 1)</t>
  </si>
  <si>
    <t>Vandret snit – vindueskarm (variant 1)</t>
  </si>
  <si>
    <t>Horisontalt snitt – vindusåpning (variant 1)</t>
  </si>
  <si>
    <t>Vodoravni presjek – niša prozora (varijanta 1)</t>
  </si>
  <si>
    <t>Horizontalschnitt – Fensterlaibung (Variante 2)</t>
  </si>
  <si>
    <t>horizontal cross-section – window reveals (variant 2)</t>
  </si>
  <si>
    <t>section horizontale — tableau de fenêtre (variante 2)</t>
  </si>
  <si>
    <t>Sezione orizzontale - Intradosso della finestra (variante 2)</t>
  </si>
  <si>
    <t>Horizontální řez – Ostění okna (varianta 2)</t>
  </si>
  <si>
    <t>Przekrój poziomy – ościeże okienne (wariant 2)</t>
  </si>
  <si>
    <t>vízszintes metszet – ablakkáva (2. változat)</t>
  </si>
  <si>
    <t>horizontálny rez – ostenie okna (variant 2)</t>
  </si>
  <si>
    <t>Horizontale doorsnede - raamopening (variant 2)</t>
  </si>
  <si>
    <t>Horizontalni rez – okenska špaleta (različica 2)</t>
  </si>
  <si>
    <t>horisontalsektion – fönstersmyg (variant 2)</t>
  </si>
  <si>
    <t>Vandret snit – vindueskarm (variant 2)</t>
  </si>
  <si>
    <t>Horisontalt snitt – vindusåpning (variant 2)</t>
  </si>
  <si>
    <t>Vodoravni presjek – niša prozora (varijanta 2)</t>
  </si>
  <si>
    <t>Horizontalschnitt – Fensterlaibung (Variante 3)</t>
  </si>
  <si>
    <t>horizontal cross-section – window reveals (variant 3)</t>
  </si>
  <si>
    <t>section horizontale — tableau de fenêtre (variante 3)</t>
  </si>
  <si>
    <t>Sezione orizzontale - Intradosso della finestra (variante 3)</t>
  </si>
  <si>
    <t>Horizontální řez – Ostění okna (varianta 3)</t>
  </si>
  <si>
    <t>Przekrój poziomy – ościeże okienne (wariant 3)</t>
  </si>
  <si>
    <t>vízszintes metszet – ablakkáva (3. változat)</t>
  </si>
  <si>
    <t>horizontálny rez – ostenie okna (variant 3)</t>
  </si>
  <si>
    <t>Horizontale doorsnede - raamopening (variant 3)</t>
  </si>
  <si>
    <t>Horizontalni rez – okenska špaleta (različica 3)</t>
  </si>
  <si>
    <t>horisontalsektion – fönstersmyg (variant 3)</t>
  </si>
  <si>
    <t>Vandret snit – vindueskarm (variant 3)</t>
  </si>
  <si>
    <t>Horisontalt snitt – vindusåpning (variant 3)</t>
  </si>
  <si>
    <t>Vodoravni presjek – niša prozora (varijanta 3)</t>
  </si>
  <si>
    <t>Horizontalschnitt – Horizontalschnitt</t>
  </si>
  <si>
    <t>horizontal cross-section – horizontal cross-section</t>
  </si>
  <si>
    <t>section horizontale — section horizontale</t>
  </si>
  <si>
    <t>Sezione orizzontale - Sezione orizzontale</t>
  </si>
  <si>
    <t>Horizontální řez – Horizontální řez</t>
  </si>
  <si>
    <t>Przekrój poziomy – przekrój poziomy</t>
  </si>
  <si>
    <t>vízszintes metszet – vízszintes metszet</t>
  </si>
  <si>
    <t>horizontálny rez – horizontálny rez</t>
  </si>
  <si>
    <t>Horizontale doorsnede - horizontale doorsnede</t>
  </si>
  <si>
    <t>Horizontalni rez – horizontalni rez</t>
  </si>
  <si>
    <t>horisontalsektion – horisontalsektion</t>
  </si>
  <si>
    <t>Vandret snit – vandret snit</t>
  </si>
  <si>
    <t>Horisontalt snitt – horisontalt snitt</t>
  </si>
  <si>
    <t>Vodoravni presjek – vodoravni presjek</t>
  </si>
  <si>
    <t>Horizontalschnitt – Inneneckausbildung</t>
  </si>
  <si>
    <t>horizontal cross-section – construction of internal corner</t>
  </si>
  <si>
    <t>section horizontale — mise en œuvre d’un angle rentrant</t>
  </si>
  <si>
    <t>Sezione orizzontale - Raccordo dell'angolo interno</t>
  </si>
  <si>
    <t>Horizontální řez – Provedení vnitřního rohu</t>
  </si>
  <si>
    <t>Przekrój poziomy – formowanie narożnika wewnętrznego</t>
  </si>
  <si>
    <t>vízszintes metszet – belső sarokkialakítás</t>
  </si>
  <si>
    <t>horizontálny rez – vytvorenie vnútorného rohového profilu</t>
  </si>
  <si>
    <t>Horizontale doorsnede - binnenhoekvorming</t>
  </si>
  <si>
    <t>Horizontalni rez – oblikovanje notranjega vogala</t>
  </si>
  <si>
    <t>horisontalsektion – utförande innerhörn</t>
  </si>
  <si>
    <t>Vandret snit – inderhjørnedesign</t>
  </si>
  <si>
    <t>Horisontalt snitt – innvendig hjørneoppbygging</t>
  </si>
  <si>
    <t>Vodoravni presjek – konstrukcija unutarnjeg kuta</t>
  </si>
  <si>
    <t>Horizontalschnitt – Innenecke</t>
  </si>
  <si>
    <t>horizontal cross-section – internal corner</t>
  </si>
  <si>
    <t>section horizontale — angle rentrant</t>
  </si>
  <si>
    <t>Sezione orizzontale - Angolo interno</t>
  </si>
  <si>
    <t>Horizontální řez – Vnitřní roh</t>
  </si>
  <si>
    <t>Przekrój poziomy – narożnik wewnętrzny</t>
  </si>
  <si>
    <t>vízszintes metszet – belső sarok</t>
  </si>
  <si>
    <t>horizontálny rez – vnútorný rohový profil</t>
  </si>
  <si>
    <t>Horizontale doorsnede - binnenhoek</t>
  </si>
  <si>
    <t>Horizontalni rez – notranji vogal</t>
  </si>
  <si>
    <t>horisontalsektion – innerhörn</t>
  </si>
  <si>
    <t>Vandret snit – inderhjørne</t>
  </si>
  <si>
    <t>Horisontalt snitt – innerhjørne</t>
  </si>
  <si>
    <t>Vodoravni presjek – unutarnji kut</t>
  </si>
  <si>
    <t>Horizontalschnitt – Siding mit UZ-Profil</t>
  </si>
  <si>
    <t>horizontal cross-section – siding with UZ-profile</t>
  </si>
  <si>
    <t>section horizontale — Siding avec profil UZ</t>
  </si>
  <si>
    <t>Sezione orizzontale - Doga con profilo UZ</t>
  </si>
  <si>
    <t>Horizontální řez – Siding s profilem UZ</t>
  </si>
  <si>
    <t>Przekrój poziomy – SIDING z użyciem profilu UZ</t>
  </si>
  <si>
    <t>vízszintes metszet – Siding UZ-profillal</t>
  </si>
  <si>
    <t>horizontálny rez – Siding s UZ-profilom</t>
  </si>
  <si>
    <t>Horizontale doorsnede - siding met UZ-profiel</t>
  </si>
  <si>
    <t>Horizontalni rez – Siding z UZ-profilom</t>
  </si>
  <si>
    <t>horisontalsektion – siding med UZ-profil</t>
  </si>
  <si>
    <t>Vandret snit – siding med UZ-profil</t>
  </si>
  <si>
    <t>Horisontalt snitt – Siding med UZ-profil</t>
  </si>
  <si>
    <t>Vodoravni presjek – fasadna kazeta s UZ profilom</t>
  </si>
  <si>
    <t>Horizontalschnitt – Vertikaltrennung</t>
  </si>
  <si>
    <t>horizontal cross-section – vertical separation</t>
  </si>
  <si>
    <t>section horizontale — séparation verticale</t>
  </si>
  <si>
    <t>Sezione orizzontale - Divisione verticale</t>
  </si>
  <si>
    <t>Horizontální řez – Vertikální oddělení</t>
  </si>
  <si>
    <t>Przekrój poziomy – podział pionowy</t>
  </si>
  <si>
    <t>vízszintes metszet – függőleges elválasztás</t>
  </si>
  <si>
    <t>horizontálny rez – vertikálne oddelenie</t>
  </si>
  <si>
    <t>Horizontale doorsnede - verticale scheiding</t>
  </si>
  <si>
    <t>Horizontalni rez – vertikalna ločitev</t>
  </si>
  <si>
    <t>horisontalsektion – vertikal separation</t>
  </si>
  <si>
    <t>Vandret snit – lodret adskillelse</t>
  </si>
  <si>
    <t>Horisontalt snitt – vertikaldeling</t>
  </si>
  <si>
    <t>Vodoravni presjek – okomito razdvajanje</t>
  </si>
  <si>
    <t>Horizontalschnitt – Wandanschluss</t>
  </si>
  <si>
    <t>horizontal cross-section – wall connection</t>
  </si>
  <si>
    <t>section horizontale —raccordement de couloir latéral</t>
  </si>
  <si>
    <t>Sezione orizzontale - Raccordo a parete</t>
  </si>
  <si>
    <t>Horizontální řez – Napojení na zeď</t>
  </si>
  <si>
    <t>Przekrój poziomy – połączenie ściany</t>
  </si>
  <si>
    <t>vízszintes metszet – fali csatlakozás</t>
  </si>
  <si>
    <t>horizontálny rez – ukončenie pri stene</t>
  </si>
  <si>
    <t>Horizontale doorsnede - wandaansluiting</t>
  </si>
  <si>
    <t>Horizontalni rez – stenski priključek</t>
  </si>
  <si>
    <t>horisontalsektion – vägganslutning</t>
  </si>
  <si>
    <t>Vandret snit – vægtilslutning</t>
  </si>
  <si>
    <t>Horisontalt snitt – veggtilkobling</t>
  </si>
  <si>
    <t>Vodoravni presjek – zidni spoj</t>
  </si>
  <si>
    <t>Hydrolack</t>
  </si>
  <si>
    <t>water-based paint</t>
  </si>
  <si>
    <t>peinture aqueuse</t>
  </si>
  <si>
    <t>Farba na bazie wody</t>
  </si>
  <si>
    <t>Hydrolakk</t>
  </si>
  <si>
    <t>hydrolak</t>
  </si>
  <si>
    <t>lak za popravilo poškodb</t>
  </si>
  <si>
    <t>hydrolack</t>
  </si>
  <si>
    <t>hydrolakk</t>
  </si>
  <si>
    <t>Boja na bazi vode</t>
  </si>
  <si>
    <t>Kehlenausbildung mit konischen Doppelstehfalzbahnen</t>
  </si>
  <si>
    <t>valley construction with tapered double-lock standing seam strip</t>
  </si>
  <si>
    <t>pose d’une noue avec bacs trapézoïdaux à joints debout à double agrafe</t>
  </si>
  <si>
    <t>Raccordo di compluvio con pannelli conici a doppia aggraffatura</t>
  </si>
  <si>
    <t>Úžlabí z kónických krytinových pásů</t>
  </si>
  <si>
    <t>Formowanie wnęk stożkowe na rąbek stojący</t>
  </si>
  <si>
    <t>Vápakialakítás kónikus, kettős állókorcos szalagokkal</t>
  </si>
  <si>
    <t>vytvorenie úžľabí pomocou kónických pásov s dvojitými stojatými drážkami</t>
  </si>
  <si>
    <t>Zetwerk met conische panelen met dubbele sluiting</t>
  </si>
  <si>
    <t>Izvedba žlote s stožčastimi trakovi z dvojnim zgibom</t>
  </si>
  <si>
    <t>Dalformation med koniska dubbla stående falsremsor</t>
  </si>
  <si>
    <t>Kiledesign med koniske dobbeltstående falsbaner</t>
  </si>
  <si>
    <t>Vinkelrenneoppbygging med koniske doble stående falslister</t>
  </si>
  <si>
    <t>Konstrukcija uvale s konusnom podlogom s dvosturkim stojećim falcom</t>
  </si>
  <si>
    <t>Im Allgemeinen empfehlen wir die Verwendung geeigneter Bitumentrennlagen.</t>
  </si>
  <si>
    <t>In general, we recommend using suitable bitumen separating layers.</t>
  </si>
  <si>
    <t>De manière générale, nous recommandons l’utilisation de couches de séparation bitumineuses adaptées.</t>
  </si>
  <si>
    <t>In generale, raccomandiamo l'uso di adeguati strati separatori di bitume.</t>
  </si>
  <si>
    <t>Všeobecně doporučujeme použití vhodné bitumenové separační vrstvy</t>
  </si>
  <si>
    <t>Zasadniczo zalecamy stosowanie odpowiednich bitumicznych warstw rozdzielających.</t>
  </si>
  <si>
    <t>Általában megfelelő bitumenes elválasztórétegek használatát javasoljuk.</t>
  </si>
  <si>
    <t>Vo všeobecnosti odporúčame použitie vhodných bitúmenových separačných fólií.</t>
  </si>
  <si>
    <t>In het algemeen bevelen wij het gebruik van geschikte bitumen scheidingslagen aan.</t>
  </si>
  <si>
    <t>Na splošno priporočamo uporabo ustreznih bitumenskih ločevalnih plasti.</t>
  </si>
  <si>
    <t>Generellt rekommenderar vi användning av lämpliga bitumenseparationsskikt.</t>
  </si>
  <si>
    <t>Generelt anbefaler vi brugen af ​​passende bitumen-skillelag.</t>
  </si>
  <si>
    <t>Generelt sett anbefaler vi bruk av egnet bitumenpapp.</t>
  </si>
  <si>
    <t>Općenito preporučamo korištenje odgovarajućih bitumenskih razdjelnih slojeva.</t>
  </si>
  <si>
    <t>Verfügbare Baubreiten:</t>
  </si>
  <si>
    <t>available visible widths:</t>
  </si>
  <si>
    <t>Largeurs utiles disponibles :</t>
  </si>
  <si>
    <t>Larghezze disponibili:</t>
  </si>
  <si>
    <t>Dostupné stavební šířky:</t>
  </si>
  <si>
    <t>Dostępne szerokości:</t>
  </si>
  <si>
    <t>Elérhető fektetési szélességek:</t>
  </si>
  <si>
    <t>Dostupné konštrukčné šírky:</t>
  </si>
  <si>
    <t>Beschikbare breedtes:</t>
  </si>
  <si>
    <t>Širine, ki so na voljo:</t>
  </si>
  <si>
    <t>Tillgängliga konstruktionsbredder:</t>
  </si>
  <si>
    <t>Tilgængelige bredder:</t>
  </si>
  <si>
    <t>Tilgjengelige byggebredder:</t>
  </si>
  <si>
    <t>Dostupne širine:</t>
  </si>
  <si>
    <t>Information: Lüftungsquerschnitt der Froschmaulluken: ca. 30 cm². Schalung und Trennlage sind entsprechend dem Lüftungsquerschnitt auszuschneiden (Durchmesser: ca. 10 cm). Die Dacheindeckung ist im Randbereich der Ausschnitte umlaufend mit einer 1 cm hohen Aufschweifung zu versehen.</t>
  </si>
  <si>
    <t>Information:
Air intake section of the frog-mouth vents: the air intake section must be taken into account when cutting out the sheathing (approx. 30 cm²) and the separating layer (diameter: approx. 10 cm). The edges of the cut-outs on the roof covering must be surrounded by a raised curve with a height of 1 cm.</t>
  </si>
  <si>
    <t>Pour information : section d’aération des chatières : env. 30 cm². Découper le voligeage et la couche de séparation en tenant compte de la section d’aération (diamètre : env. 10 cm). Border le pourtour de l’ouverture pratiquée dans la couverture en relevant celui-ci d’une hauteur de 1 cm.</t>
  </si>
  <si>
    <t>Informazione: Sezione di ventilazione della bocchetta di aerazione: circa 30 cm². Tavolato e strato separatore devono essere tagliati secondo la sezione di ventilazione (diametro: circa 10 cm). La copertura del tetto deve essere dotata di un rialzo di 1 cm di altezza intorno all'area del bordo dei ritagli.</t>
  </si>
  <si>
    <r>
      <t>Odvětrávací průřez prvku je cca 30 cm</t>
    </r>
    <r>
      <rPr>
        <vertAlign val="superscript"/>
        <sz val="11"/>
        <color indexed="8"/>
        <rFont val="Arial"/>
        <family val="2"/>
      </rPr>
      <t>2</t>
    </r>
    <r>
      <rPr>
        <sz val="11"/>
        <color indexed="8"/>
        <rFont val="Arial"/>
        <family val="2"/>
      </rPr>
      <t xml:space="preserve"> Bednění a separační vrstvu je nutno odpovídajícím způsobem vyříznout (průměr cca 10 cm). Na krytině v místě prostřihu vytvořte zvednutí 1 cm.</t>
    </r>
  </si>
  <si>
    <t>Informacje: Efektywny przekrój wentylacyjny pokrywy wywietrzników ok. 30 cm². Szalunek i warstwa rozdzielająca muszą być wycięte zgodnie z efektywnym przekrojem wentylacyjnym (średnica: ok. 10 cm). Wokół krawędzi wycięć na pokryciu dachowym należy wykonać podgięcie o wysokości 1 cm.</t>
  </si>
  <si>
    <t>Információk: A szellőzőelemek szellőzési keresztmetszete: kb. 30 cm². A zsaluzatot és az elválasztóréteget a szellőzési keresztmetszetnek megfelelően kell kivágni (átmérő: kb. 10 cm). A tetőfedést a kivágások szélénél 1 cm magas felhajtással kell ellátni.</t>
  </si>
  <si>
    <t>Informácia: Vetrací prierez odvetrávacích tvaroviek: cca 30 cm². Debnenie a separačnú vrstvu treba vyrezať podľa vetracieho prierezu (priemer: cca 10 cm). Strešná krytina musí mať v okrajovej oblasti výrezov po celom obvode 1 cm vysoký lem.</t>
  </si>
  <si>
    <t>Informatie: Ventilatie-doorsnede van de kikkermondluiken: ca. 30 cm². De bekisting en de scheidingslaag moeten worden uitgesneden volgens de doorsnede van de ventilatie (diameter: ca. 10 cm). De dakbedekking moet rondom de randzone van de uitsparingen worden voorzien van een opstand van 1 cm hoog.</t>
  </si>
  <si>
    <t>Informacija: Prezračevalni prerez žabjega zračnika: približno 30 cm². Opaž in ločilni sloj je treba izrezati glede na prečni prerez zračnika (premer: pribl. 10 cm). Strešna kritina mora v robnem območju izrezov imeti neprekinjen zavihan rob višine 1 cm.</t>
  </si>
  <si>
    <t>Information: Ventilationstvärsnitt av grodluckor: ca 30 cm². Formsättning och separationsskikt ska skäras ut enligt ventilationstvärsnittet (diameter: ca 10 cm). Takbeläggningen ska förses med en 1 cm hög förhöjning hela vägen runt urskärningarnas kanter.</t>
  </si>
  <si>
    <t>Information: Ventilationstværsnit for tagudluftning: cirka 30 cm². Forskalling og skillelag skal udskæres efter ventilationstværsnittet (diameter: ca. 10 cm). Tagdækningen skal forsynes med en 1 cm høj udblænding hele vejen rundt om udskæringernes kanter.</t>
  </si>
  <si>
    <t>Informasjon: Ventilasjonstverrsnitt for froskemunnformede luker: ca. 30 cm². Forskaling og skillelag skjæres ut i henhold til ventilasjonstverrsnittet (diameter: ca. 10 cm). Takbelegget skal forsynes med 1 cm høy krage hele veien rundt kantene på utskjæringene.</t>
  </si>
  <si>
    <t>Informacija: Slobodni presjek kapa za odzračnik: cca. 30 cm². Oplatu i razdjelni sloj potrebno je izrezati prema slobodnom presjeku (promjer: cca. 10 cm). Rubovi izreza na krovnom pokrovu moraju biti okruženi povišenom krivuljom visine 1 cm.</t>
  </si>
  <si>
    <t>INHALT:</t>
  </si>
  <si>
    <t>CONTENTS:</t>
  </si>
  <si>
    <t>SOMMAIRE :</t>
  </si>
  <si>
    <t>CONTENUTO:</t>
  </si>
  <si>
    <t>OBSAH:</t>
  </si>
  <si>
    <t>TREŚĆ:</t>
  </si>
  <si>
    <t>TARTALOM:</t>
  </si>
  <si>
    <t>INHOUD:</t>
  </si>
  <si>
    <t>VSEBINA:</t>
  </si>
  <si>
    <t>INNEHÅLL:</t>
  </si>
  <si>
    <t>INDHOLD:</t>
  </si>
  <si>
    <t>INNHOLD:</t>
  </si>
  <si>
    <t>SADRŽAJ:</t>
  </si>
  <si>
    <t>Innenecke</t>
  </si>
  <si>
    <t>internal corner (PREFA)</t>
  </si>
  <si>
    <t>angle rentrant</t>
  </si>
  <si>
    <t>Angolo interno</t>
  </si>
  <si>
    <t>Vnitřní roh</t>
  </si>
  <si>
    <t>Narożnik wewnętrzny</t>
  </si>
  <si>
    <t>belső sarok</t>
  </si>
  <si>
    <t>vnútorný rohový profil</t>
  </si>
  <si>
    <t>Binnenhoek</t>
  </si>
  <si>
    <t>Notranji vogal</t>
  </si>
  <si>
    <t>invändigt hörn</t>
  </si>
  <si>
    <t>Inderhjørne</t>
  </si>
  <si>
    <t>Innerhjørne</t>
  </si>
  <si>
    <t>Unutarnji kut</t>
  </si>
  <si>
    <t>Innenecke gekantet</t>
  </si>
  <si>
    <t>internal corner (canted)</t>
  </si>
  <si>
    <t>angle rentrant plié</t>
  </si>
  <si>
    <t>Angolo interno squadrato</t>
  </si>
  <si>
    <t>Vnitřní roh hraněný</t>
  </si>
  <si>
    <t>Narożnik wewnętrzny obrobiony</t>
  </si>
  <si>
    <t>belső sarok, hajtott</t>
  </si>
  <si>
    <t>vnútorný rohový profil ohýbaný</t>
  </si>
  <si>
    <t>Binnenhoek gevoegd</t>
  </si>
  <si>
    <t>Notranji vogal obrobljen</t>
  </si>
  <si>
    <t>Kantat invändigt hörn</t>
  </si>
  <si>
    <t>Inderhjørne kantet</t>
  </si>
  <si>
    <t>Kantet innerhjørne</t>
  </si>
  <si>
    <t>Unutarnji kut, kantiran</t>
  </si>
  <si>
    <t>Innenecke gekantet (Variante 1)</t>
  </si>
  <si>
    <t>internal corner (canted) – (version 1)</t>
  </si>
  <si>
    <t>angle rentrant plié (variante 1)</t>
  </si>
  <si>
    <t>Angolo interno squadrato (variante 1)</t>
  </si>
  <si>
    <t>Vnitřní roh hraněný (varianta 1)</t>
  </si>
  <si>
    <t>Narożnik wewnętrzny obrobiony (wariant 1)</t>
  </si>
  <si>
    <t>belső sarok, hajtott (1. változat)</t>
  </si>
  <si>
    <t>vnútorný rohový profil ohýbaný (variant 1)</t>
  </si>
  <si>
    <t>Binnenhoek gevoegd (variant 1)</t>
  </si>
  <si>
    <t>Notranji vogal obrobljen (različica 1)</t>
  </si>
  <si>
    <t>Kantat innerhörn (variant 1)</t>
  </si>
  <si>
    <t>Inderhjørne kantet (variant 1)</t>
  </si>
  <si>
    <t>Kantet innerhjørne (variant 1)</t>
  </si>
  <si>
    <t>Unutarnji kut, kantiran (varijanta 1)</t>
  </si>
  <si>
    <t>Innenecke gekantet (Variante 2)</t>
  </si>
  <si>
    <t>internal corner (canted) – (version 2)</t>
  </si>
  <si>
    <t>angle rentrant plié (variante 2)</t>
  </si>
  <si>
    <t>Angolo interno squadrato (variante 2)</t>
  </si>
  <si>
    <t>Vnitřní roh hraněný (varianta 2)</t>
  </si>
  <si>
    <t>Narożnik wewnętrzny obrobiony (wariant 2)</t>
  </si>
  <si>
    <t>belső sarok, hajtott (2. változat)</t>
  </si>
  <si>
    <t>vnútorný rohový profil ohýbaný (variant 2)</t>
  </si>
  <si>
    <t>Binnenhoek gevoegd (variant 2)</t>
  </si>
  <si>
    <t>Notranji vogal obrobljen (različica 2)</t>
  </si>
  <si>
    <t>Kantat innerhörn (variant 2)</t>
  </si>
  <si>
    <t>Inderhjørne kantet (variant 2)</t>
  </si>
  <si>
    <t>Kantet innerhjørne (variant 2)</t>
  </si>
  <si>
    <t>Unutarnji kut, kantiran (varijanta 2)</t>
  </si>
  <si>
    <t>Innenecke gekantet (Variante 3)</t>
  </si>
  <si>
    <t>internal corner (canted) – (version 3)</t>
  </si>
  <si>
    <t>angle rentrant plié (variante 3)</t>
  </si>
  <si>
    <t>Angolo interno squadrato (variante 3)</t>
  </si>
  <si>
    <t>Vnitřní roh hraněný (varianta 3)</t>
  </si>
  <si>
    <t>Narożnik wewnętrzny obrobiony (wariant 3)</t>
  </si>
  <si>
    <t>belső sarok, hajtott (3. változat)</t>
  </si>
  <si>
    <t>vnútorný rohový profil ohýbaný (variant 3)</t>
  </si>
  <si>
    <t>Binnenhoek gevoegd (variant 3)</t>
  </si>
  <si>
    <t>Notranji vogal obrobljen (različica 3)</t>
  </si>
  <si>
    <t>Kantat innerhörn (variant 3)</t>
  </si>
  <si>
    <t>Inderhjørne kantet (variant 3)</t>
  </si>
  <si>
    <t>Kantet innerhjørne (variant 3)</t>
  </si>
  <si>
    <t>Unutarnji kut, kantiran (varijanta 3)</t>
  </si>
  <si>
    <t>Innenecke (Länge: 2.000 mm)</t>
  </si>
  <si>
    <t>recessed corner; L = 2,000 mm</t>
  </si>
  <si>
    <t>angle rentrant (longueur : 2 000 mm)</t>
  </si>
  <si>
    <t>angolo interno; L = 2000 mm</t>
  </si>
  <si>
    <t>vnitřní roh, délka 2000 mm</t>
  </si>
  <si>
    <t>Narożnik wewnętrzny L=2000 mm</t>
  </si>
  <si>
    <t>belső sarok profil H = 2.000 mm</t>
  </si>
  <si>
    <t>kútový profil, dĺžka 2500 mm</t>
  </si>
  <si>
    <t>binnenhoek L = 2000 mm</t>
  </si>
  <si>
    <t>Notranji vogal (dolžina: 2.000 mm)</t>
  </si>
  <si>
    <t>invändigt hörn L = 2.000 mm</t>
  </si>
  <si>
    <t>indvendigt hjørne L = 2.000 mm</t>
  </si>
  <si>
    <t>innvendig hjørne L = 2000 mm</t>
  </si>
  <si>
    <t>Unutarnji kut L = 2.000 mm</t>
  </si>
  <si>
    <t>Innenliegende Kastenrinne</t>
  </si>
  <si>
    <t>internal box gutter</t>
  </si>
  <si>
    <t>chéneau encaissé carré</t>
  </si>
  <si>
    <t>Canale quadro interno</t>
  </si>
  <si>
    <t>Vnitřní hranatý žlab</t>
  </si>
  <si>
    <t>Rynna wewnętrzna o profilu skrzynkowym</t>
  </si>
  <si>
    <t>belső négyszögszelvényű ereszcsatorna</t>
  </si>
  <si>
    <t>vnútorný hranatý žľab</t>
  </si>
  <si>
    <t>Interne doosgoot</t>
  </si>
  <si>
    <t>Notranji pravokotni žleb</t>
  </si>
  <si>
    <t>invändig lådränna</t>
  </si>
  <si>
    <t>Indvendig kassetagrende</t>
  </si>
  <si>
    <t>Innvendig firkantrenne</t>
  </si>
  <si>
    <t>Unutarnji sandučasti žlijeb</t>
  </si>
  <si>
    <t>Innenrinnenwinkel (W3 über 90°)</t>
  </si>
  <si>
    <t>internal gutter corner (W3 over 90°)</t>
  </si>
  <si>
    <t>équerre pour angle rentrant de gouttière (W3 supérieur à 90°)</t>
  </si>
  <si>
    <t>Angolo interno della grondaia (A3 superiore a 90°)</t>
  </si>
  <si>
    <t>Roh žlabu vnitřní (W3 více než 90°)</t>
  </si>
  <si>
    <t>Wewnętrzny narożnik rynny (W3 powyżej 90°)</t>
  </si>
  <si>
    <t>belső ereszcsatorna sarokelem (W3 90° felett)</t>
  </si>
  <si>
    <t>vnútorný roh polkruhového žľabu (W3 nad 90°)</t>
  </si>
  <si>
    <t>Inwendige goothoek (W3 boven 90°)</t>
  </si>
  <si>
    <t>Notranji vogalnik žleba (W3 nad 90°)</t>
  </si>
  <si>
    <t>Invändig rännvinkel (W3 över 90°)</t>
  </si>
  <si>
    <t>Inderrendevinkel (W3 over 90°)</t>
  </si>
  <si>
    <t>Innvendig rennevinkel (W3 over 90°)</t>
  </si>
  <si>
    <t>Kutni element unutarnjeg žlijeba (W3 preko 90°)</t>
  </si>
  <si>
    <t>Innenrinnenwinkel (W3 unter 90°)</t>
  </si>
  <si>
    <t>internal gutter corner (W3 below 90°)</t>
  </si>
  <si>
    <t>équerre pour angle rentrant de gouttière (W3 inférieur à 90°)</t>
  </si>
  <si>
    <t>Angolo interno della grondaia (A3 inferiore a 90°)</t>
  </si>
  <si>
    <t>Roh žlabu vnitřní (W3 méně než 90°)</t>
  </si>
  <si>
    <t>Wewnętrzny narożnik rynny (W3 poniżej 90°)</t>
  </si>
  <si>
    <t>belső ereszcsatorna sarokelem (W3 90° alatt)</t>
  </si>
  <si>
    <t>vnútorný roh polkruhového žľabu (W3 pod 90°)</t>
  </si>
  <si>
    <t>Inwendige goothoek (W3 onder 90°)</t>
  </si>
  <si>
    <t>Notranji vogalnik žleba (W3 pod 90°)</t>
  </si>
  <si>
    <t>Innerrännans vinkel (W3 under 90°)</t>
  </si>
  <si>
    <t>Inderrendevinkel (W3 under 90°)</t>
  </si>
  <si>
    <t>Innvendig rennevinkel (W3 under 90°)</t>
  </si>
  <si>
    <t>Kutni element unutarnjeg žlijeba (W3 ispod 90°)</t>
  </si>
  <si>
    <t>Isolator</t>
  </si>
  <si>
    <t>thermal break</t>
  </si>
  <si>
    <t>cale de rupture de pont thermique</t>
  </si>
  <si>
    <t>Elemento isolante</t>
  </si>
  <si>
    <t>Izolátor</t>
  </si>
  <si>
    <t>Szigetelő</t>
  </si>
  <si>
    <t>izolátor</t>
  </si>
  <si>
    <t>Izolator</t>
  </si>
  <si>
    <t>Isolator (Thermostopper)</t>
  </si>
  <si>
    <t>Elemento isolante (thermostop)</t>
  </si>
  <si>
    <t>Izolátor (Thermostopper)</t>
  </si>
  <si>
    <t>Materiał izolacyjny (Thermostopper)</t>
  </si>
  <si>
    <t>Szigetelő (hőgátló)</t>
  </si>
  <si>
    <t>izolátor (prerušenie tepelného mostu)</t>
  </si>
  <si>
    <t>Izolator (Thermostop)</t>
  </si>
  <si>
    <t>Isolator (termostopper)</t>
  </si>
  <si>
    <t>Izolator (termički stoper)</t>
  </si>
  <si>
    <t>ja</t>
  </si>
  <si>
    <t>yes</t>
  </si>
  <si>
    <t>oui</t>
  </si>
  <si>
    <t>sì</t>
  </si>
  <si>
    <t>Ano</t>
  </si>
  <si>
    <t>tak</t>
  </si>
  <si>
    <t>igen</t>
  </si>
  <si>
    <t>Áno</t>
  </si>
  <si>
    <t>da</t>
  </si>
  <si>
    <t>Ja</t>
  </si>
  <si>
    <t>Jet-Lüfter</t>
  </si>
  <si>
    <t>ridge vent</t>
  </si>
  <si>
    <t>faîtière ventilée</t>
  </si>
  <si>
    <t>Copricolmo ventilato</t>
  </si>
  <si>
    <t>JET-LÜFTER</t>
  </si>
  <si>
    <t>Gąsior wentylacyjny</t>
  </si>
  <si>
    <t>szellőző gerincelem (Jet Lüfter)</t>
  </si>
  <si>
    <t>odvetrávací hrebenáč Jet-Lüfter</t>
  </si>
  <si>
    <t>Straalventilator</t>
  </si>
  <si>
    <t>Jet zračni slemenjak</t>
  </si>
  <si>
    <t>jetfläkt</t>
  </si>
  <si>
    <t>Jet-ventilator</t>
  </si>
  <si>
    <t>Kanalventilasjon</t>
  </si>
  <si>
    <t>Jet-odzračnik</t>
  </si>
  <si>
    <t>FAÎTIÈRE VENTILÉE</t>
  </si>
  <si>
    <t>COPRICOLMO VENTILATO</t>
  </si>
  <si>
    <t>GĄSIOR WENTYLACYJNY</t>
  </si>
  <si>
    <t>SZELLŐZŐ GERINCELEM (JET LÜFTER)</t>
  </si>
  <si>
    <t>ODVETRÁVACÍ HREBENÁČ JET-LÜFTER</t>
  </si>
  <si>
    <t>STRAALVENTILATOR</t>
  </si>
  <si>
    <t>JET ZRAČNI SLEMENJAK</t>
  </si>
  <si>
    <t>JETFLÄKT</t>
  </si>
  <si>
    <t>JET-VENTILATOR</t>
  </si>
  <si>
    <t>KANALVENTILASJON</t>
  </si>
  <si>
    <t>JET-ODZRAČNIK</t>
  </si>
  <si>
    <t>Jet-Lüfter (stucco; 1.200 mm); inkl. Niro-Schraube und Dichtscheibe</t>
  </si>
  <si>
    <t>ridge vent, stucco (1,200 mm), including stainless steel screw and sealing washer</t>
  </si>
  <si>
    <t>faîtière ventilée (stucco ; 1 200 mm) ; fournie avec vis inox et rondelle d’étanchéité</t>
  </si>
  <si>
    <t>Copricolmo ventilato (1.200mm) incl. vite inox e rondella di tenuta</t>
  </si>
  <si>
    <t>Jet-Lüfter stucco (1.200mm) včetně nerez. vrutu a těs. podložky</t>
  </si>
  <si>
    <t>gąsior wentylowany, stucco (1,200 mm), z wkrętami ze stali nierdzewnej i uszczelnieniem</t>
  </si>
  <si>
    <t>Jet Lüfter szellőző gerincelem (1.200mm) rozsdamentes csavarral és tömítő alátéttel</t>
  </si>
  <si>
    <t>odvetrávací hrebenáč Jet-Lüfter, stucco (1.200 mm) vrátane nerezovej skrutky s tesniacou podložkou</t>
  </si>
  <si>
    <t>jetventilator stucco (1200 mm) incl. Niro-schr. en afdichtingsch.</t>
  </si>
  <si>
    <t xml:space="preserve">PREfa Jet-zračni slemenjak stucco (1.200 mm) vklj. S kleparskimi nerjavečimi vijaki </t>
  </si>
  <si>
    <t>Jet-ventilation stuckatur (1.200 mm) inkl. Niro-skruv och tätningsbricka</t>
  </si>
  <si>
    <t>jet-ventilator (1.200 mm) inkl. Niro-skrue og tætningsskive.</t>
  </si>
  <si>
    <t>kanalventilasjon stucco (1200 mm) inkl. skrue i rustfritt stål og tetn.skive</t>
  </si>
  <si>
    <t>Jet-odzračnik (stucco; 1.200 mm); uklj. nehrđajući vijak i brtvena podloga</t>
  </si>
  <si>
    <t>Jet-Lüfter (stucco; 3.000 mm); inkl. Niro-Schraube und Dichtscheibe</t>
  </si>
  <si>
    <t>ridge vent, stucco (3,000 mm), including stainless steel screw and sealing washer</t>
  </si>
  <si>
    <t>faîtière ventilée (stucco ; 3 000 mm) ; fournie avec vis inox et rondelle d’étanchéité</t>
  </si>
  <si>
    <t>Copricolmo ventilato (3000mm) incl. vite inox e rondella di tenuta</t>
  </si>
  <si>
    <t>Jet-Lüfter stucco (3.000mm)  včetně nerez. vrutu a těs. podložky</t>
  </si>
  <si>
    <t>gąsior wentylowany, stucco (3,000 mm), z wkrętami ze stali nierdzewnej i uszczelnieniem</t>
  </si>
  <si>
    <t>Jet Lüfter szellőző gerincelem (3.000mm) rozsdamentes csavarral és tömítő alátéttel</t>
  </si>
  <si>
    <t>odvetrávací hrebenáč Jet-Lüfter, stucco (3.000 mm) vrátane nerezovej skrutky s tesniacou podložkou</t>
  </si>
  <si>
    <t>jetventilator stucco (3.000mm) incl. Niro-schr. en afdichtingsch.</t>
  </si>
  <si>
    <t xml:space="preserve">PREfa Jet-zračni slemenjak stucco (3.000 mm) vklj. S kleparskimi nerjavečimi vijaki </t>
  </si>
  <si>
    <t>Jet-ventilation stuckatur (3.000 mm) inkl. Niro-skruv och tätningsbricka</t>
  </si>
  <si>
    <t>jet-ventilator (3.000mm) inkl. Niro-skrue og tætningsskive.</t>
  </si>
  <si>
    <t>kanalventilasjon stucco (3000 mm) inkl. skrue i rustfritt stål og tetn.skive</t>
  </si>
  <si>
    <t>Jet-odzračnik (stucco; 3.000 mm); uklj. nehrđajući vijak i brtvena podloga</t>
  </si>
  <si>
    <t>Jet-Lüfter-Vorkopf (stucco)</t>
  </si>
  <si>
    <t>ridge vent end piece, stucco</t>
  </si>
  <si>
    <t>about de faîtière ventilée (stucco)</t>
  </si>
  <si>
    <t>Testata per copricolmo ventilato, goffrata</t>
  </si>
  <si>
    <t>Ukončovací prvek pro Jet-Lüfter</t>
  </si>
  <si>
    <t>końcówka gąsiora wentylowanego, stucco</t>
  </si>
  <si>
    <t>végelem szellőző gerincelemhez stukkó</t>
  </si>
  <si>
    <t xml:space="preserve">ukončujúci prvok pre odvetrávací hrebenáč Jet-Lüfter </t>
  </si>
  <si>
    <t>jetventilator-eindstuk stucco</t>
  </si>
  <si>
    <t>jet-začetni slemenjak stucco</t>
  </si>
  <si>
    <t>Jet-ventilation ändstycke stuckatur</t>
  </si>
  <si>
    <t>jet-ventilator endestykke stucco</t>
  </si>
  <si>
    <t>kanalventilasjon endestykke stucco</t>
  </si>
  <si>
    <t>Jet-odzračnik-čelo žlijeba (stucco)</t>
  </si>
  <si>
    <t>Kabelführungsrohr</t>
  </si>
  <si>
    <t>cable conduit</t>
  </si>
  <si>
    <t>tube pour le passage de câbles</t>
  </si>
  <si>
    <t>Tubo con condotto per cavi</t>
  </si>
  <si>
    <t>trubka vedení kabelů</t>
  </si>
  <si>
    <t>Przepust kablowy</t>
  </si>
  <si>
    <t>Kábelcsatorna</t>
  </si>
  <si>
    <t>rúrka na vedenie kábla</t>
  </si>
  <si>
    <t>Kabelgeleidingsbuis</t>
  </si>
  <si>
    <t>Cev za napeljavo kablov</t>
  </si>
  <si>
    <t>kabelstyrningsrör</t>
  </si>
  <si>
    <t>Kabelkanal</t>
  </si>
  <si>
    <t>Kabelføringsrør</t>
  </si>
  <si>
    <t>Cijev za vođenje kabela</t>
  </si>
  <si>
    <t>Kabelführungsrohr (Ø 25)</t>
  </si>
  <si>
    <t>cable conduit (diameter 25)</t>
  </si>
  <si>
    <t>tube pour le passage de câbles (⌀ 25)</t>
  </si>
  <si>
    <t>Tubo con condotto per cavi (Ø 25)</t>
  </si>
  <si>
    <t>trubka vedení kabelů Ø 25 mm</t>
  </si>
  <si>
    <t>Przepust kablowy (Ø 25)</t>
  </si>
  <si>
    <t>Kábelcsatorna (Ø 25)</t>
  </si>
  <si>
    <t>rúrka na vedenie kábla (Ø 25)</t>
  </si>
  <si>
    <t>Kabelgeleidingsbuis (Ø 25)</t>
  </si>
  <si>
    <t>Cev za napeljavo kablov (Ø 25)</t>
  </si>
  <si>
    <t>kabelstyrningsrör (Ø 25)</t>
  </si>
  <si>
    <t>Kabelkanal (Ø 25)</t>
  </si>
  <si>
    <t>Kabelføringsrør (Ø 25)</t>
  </si>
  <si>
    <t>Cijev za vođenje kabela (Ø 25)</t>
  </si>
  <si>
    <t>Kabelführungsrohr (z. B. Solar)</t>
  </si>
  <si>
    <t>cable conduit (e.g. Solar)</t>
  </si>
  <si>
    <t>tube pour le passage de câbles (accessoires pour panneaux solaires par exemple)</t>
  </si>
  <si>
    <t>Tubo con condotto per cavi (ad es. solare)</t>
  </si>
  <si>
    <t>trubka vedení kabelů, např. Solar</t>
  </si>
  <si>
    <t>Przepust kablowy (np. do paneli fotowoltaicznych)</t>
  </si>
  <si>
    <t>Kábelcsatorna (pl. Solar)</t>
  </si>
  <si>
    <t>rúrka na vedenie kábla (napr. Solar)</t>
  </si>
  <si>
    <t>Kabelgeleidingsbuis (bijv. zonne-energie)</t>
  </si>
  <si>
    <t>Cev za napeljavo kablov (npr. solarni sistem)</t>
  </si>
  <si>
    <t>kabelstyrningsrör (t.ex. solenergi)</t>
  </si>
  <si>
    <t>Kabelkanal (f.eks. Solar)</t>
  </si>
  <si>
    <t>Kabelføringsrør (f.eks. til solcelle)</t>
  </si>
  <si>
    <t>Cijev za vođenje kabela (npr. solar)</t>
  </si>
  <si>
    <t>Kaminhut (1.000 × 700 mm)</t>
  </si>
  <si>
    <t>chimney cap ( 1,000 × 700 mm)</t>
  </si>
  <si>
    <t>chapeau de cheminée (1 000 × 700 mm)</t>
  </si>
  <si>
    <t>Cappello camino 1.000 x 700 mm</t>
  </si>
  <si>
    <t xml:space="preserve"> Kryt komínu - Napoleon.000 x 700 mm</t>
  </si>
  <si>
    <t>daszek kominowy ( 1,000 × 700 mm)</t>
  </si>
  <si>
    <t>kéményfedél 1000 x 700 mm</t>
  </si>
  <si>
    <t>komínová strieška 1.000 x 700 mm</t>
  </si>
  <si>
    <t>schoorsteenkap 1000 x 700 mm</t>
  </si>
  <si>
    <t>iskrolov za dimnik 1000x700mm</t>
  </si>
  <si>
    <t>skorstenshuv 1.000 x 700 mm</t>
  </si>
  <si>
    <t>skorstenshat 1.000 x 700 mm</t>
  </si>
  <si>
    <t>pipehatt 1000 x 700 mm</t>
  </si>
  <si>
    <t>Dimnjačka kapa (1.000 × 700 mm)</t>
  </si>
  <si>
    <t>Kaminhut (1.100 × 800 mm)</t>
  </si>
  <si>
    <t>chimney cap ( 1,100 × 800 mm)</t>
  </si>
  <si>
    <t>chapeau de cheminée (1 100 × 800 mm)</t>
  </si>
  <si>
    <t>Cappello camino 1.100 x 800 mm</t>
  </si>
  <si>
    <t xml:space="preserve"> Kryt komínu - Napoleon 1.100 x 800 mm</t>
  </si>
  <si>
    <t>daszek kominowy ( 1,100 × 800 mm)</t>
  </si>
  <si>
    <t>kéményfedél 1.100 x 800 mm</t>
  </si>
  <si>
    <t>komínová strieška 1.100 x 800 mm</t>
  </si>
  <si>
    <t>schoorsteenkap 1100 x 800 mm</t>
  </si>
  <si>
    <t>iskrolov za dimnik 1100x800mm</t>
  </si>
  <si>
    <t>skorstenshuv 1 100 x 800 mm</t>
  </si>
  <si>
    <t>skorstenshat 1.100 x 800 mm</t>
  </si>
  <si>
    <t>pipehatt 1100 x 800 mm</t>
  </si>
  <si>
    <t>Dimnjačka kapa (1.100 × 800 mm)</t>
  </si>
  <si>
    <t>Kaminhut (1.500 × 800 mm)</t>
  </si>
  <si>
    <t>chimney cap ( 1,500 × 800 mm)</t>
  </si>
  <si>
    <t>chapeau de cheminée (1 500 × 800 mm)</t>
  </si>
  <si>
    <t>Cappello camino 1.500 x 800 mm</t>
  </si>
  <si>
    <t xml:space="preserve"> Kryt komínu - Napoleon 1.500 x 800 mm</t>
  </si>
  <si>
    <t>daszek kominowy ( 1,500 × 800 mm)</t>
  </si>
  <si>
    <t>kéményfedél 1.500 x 800 mm</t>
  </si>
  <si>
    <t>komínová strieška 1.500 x 800 mm</t>
  </si>
  <si>
    <t>schoorsteenkap 1500 x 800 mm</t>
  </si>
  <si>
    <t>iskrolov za dimnik 1500x800mm</t>
  </si>
  <si>
    <t>skorstenshuv 1.500 x 800 mm</t>
  </si>
  <si>
    <t>skorstenshat 1.500 x 800 mm</t>
  </si>
  <si>
    <t>pipehatt 1500 x 800 mm</t>
  </si>
  <si>
    <t>Dimnjačka kapa (1.500 × 800 mm)</t>
  </si>
  <si>
    <t>Kaminhut (700 × 700 mm)</t>
  </si>
  <si>
    <t>chimney cap ( 700 × 700 mm)</t>
  </si>
  <si>
    <t>chapeau de cheminée (700 × 700 mm)</t>
  </si>
  <si>
    <t>Cappello camino 700 x 700 mm</t>
  </si>
  <si>
    <t>Kryt komínu - Napoleon 700 x 700 mm</t>
  </si>
  <si>
    <t>daszek kominowy ( 700 × 700 mm)</t>
  </si>
  <si>
    <t>kéményfedél 700 x 700 mm</t>
  </si>
  <si>
    <t>komínová strieška 700 x 700 mm</t>
  </si>
  <si>
    <t>schoorsteenkap 700 x 700 mm</t>
  </si>
  <si>
    <t>iskrolov za dimnik 700x700mm</t>
  </si>
  <si>
    <t>skorstenshuv 700 x 700 mm</t>
  </si>
  <si>
    <t>skorstenshat 700 x 700 mm</t>
  </si>
  <si>
    <t>pipehatt 700 x 700 mm</t>
  </si>
  <si>
    <t>Dimnjačka kapa (700 × 700 mm)</t>
  </si>
  <si>
    <t>Kaminhut (800 × 800 mm)</t>
  </si>
  <si>
    <t>chimney cap ( 800 × 800 mm)</t>
  </si>
  <si>
    <t>chapeau de cheminée (800 × 800 mm)</t>
  </si>
  <si>
    <t>Cappello camino 800 x 800 mm</t>
  </si>
  <si>
    <t xml:space="preserve"> Kryt komínu - Napoleon 800 x 800 mm</t>
  </si>
  <si>
    <t>daszek kominowy ( 800 × 800 mm)</t>
  </si>
  <si>
    <t>kéményfedél 800 x 800 mm</t>
  </si>
  <si>
    <t>komínová strieška 800 x 800 mm</t>
  </si>
  <si>
    <t>schoorsteenkap 800 x 800 mm</t>
  </si>
  <si>
    <t>iskrolov za dimnik 800x800mm</t>
  </si>
  <si>
    <t>skorstenshuv 800 x 800 mm</t>
  </si>
  <si>
    <t>skorstenshat 800 x 800 mm</t>
  </si>
  <si>
    <t>pipehatt 800 x 800 mm</t>
  </si>
  <si>
    <t>Dimnjačka kapa (800 × 800 mm)</t>
  </si>
  <si>
    <t>Kaminstrebe gebogen</t>
  </si>
  <si>
    <t>chimney cap leg, bent</t>
  </si>
  <si>
    <t>pied incurvé</t>
  </si>
  <si>
    <t>Staffa cappello camino</t>
  </si>
  <si>
    <t>Vzpěra krytu komínu - ohýbaná</t>
  </si>
  <si>
    <t xml:space="preserve">Profil mocujący daszka kominowego </t>
  </si>
  <si>
    <t>kéményfedél tartó</t>
  </si>
  <si>
    <t>Výstuha komínovej striešky</t>
  </si>
  <si>
    <t>Schoorsteenstrook gebogen</t>
  </si>
  <si>
    <t>opora za dimniški iskrolov</t>
  </si>
  <si>
    <t>Skorstensstötta, böjd</t>
  </si>
  <si>
    <t>Bukket skorstensstøtte</t>
  </si>
  <si>
    <t>Bøyd pipestag</t>
  </si>
  <si>
    <t>Potpora za dimnjak, koljeno</t>
  </si>
  <si>
    <t>Kappleiste (Kittleiste)</t>
  </si>
  <si>
    <t>counter flashing (plaster sealing strip) ????</t>
  </si>
  <si>
    <t>solin (bande de solin fixée par joint mastic)</t>
  </si>
  <si>
    <t>Coprifuga (striscia stuccata)</t>
  </si>
  <si>
    <t>Poprzeczka (listwa mocowana na kit)</t>
  </si>
  <si>
    <t>fedőléc (gittléc)</t>
  </si>
  <si>
    <t>krycia lišta (tmelová lišta)</t>
  </si>
  <si>
    <t>Snijstrook (stopverfstrook)</t>
  </si>
  <si>
    <t>Odkapna letev (zaključna letvica)</t>
  </si>
  <si>
    <t>kaplist (spackelremsa)</t>
  </si>
  <si>
    <t>Kapliste (spartelliste)</t>
  </si>
  <si>
    <t>Avslutningslist (kittlist)</t>
  </si>
  <si>
    <t>Lajsna s kapom (brtvena lajsna)</t>
  </si>
  <si>
    <t>Kappleiste (Kittputzleiste)</t>
  </si>
  <si>
    <t>counter flashing (plaster sealing strip)</t>
  </si>
  <si>
    <t>solin (bande de solin fixée par joint mastic et enduit de parement)</t>
  </si>
  <si>
    <t>Coprifuga (striscia di stucco)</t>
  </si>
  <si>
    <t>Poprzeczka (listwa mocowana na kit lub gips)</t>
  </si>
  <si>
    <t>fedőszalag (vakolattömítő szalag)</t>
  </si>
  <si>
    <t>krycia lišta (tmelová omietková lišta)</t>
  </si>
  <si>
    <t>Kruissnijstrook (plamuurstrook)</t>
  </si>
  <si>
    <t>Odkapna letev (nadometna zaključna letvica)</t>
  </si>
  <si>
    <t>kaplist (spackelgipslist)</t>
  </si>
  <si>
    <t>Kapliste (pudseliste)</t>
  </si>
  <si>
    <t>Avslutningslist (kittgipslist)</t>
  </si>
  <si>
    <t>Lajsna s kapom (gipsana brtvena lajsna)</t>
  </si>
  <si>
    <t>Karton</t>
  </si>
  <si>
    <t>box</t>
  </si>
  <si>
    <t>carton</t>
  </si>
  <si>
    <t>Cartone</t>
  </si>
  <si>
    <t>Krabice</t>
  </si>
  <si>
    <t>opak.</t>
  </si>
  <si>
    <t>doboz</t>
  </si>
  <si>
    <t>Krabica</t>
  </si>
  <si>
    <t>Doos</t>
  </si>
  <si>
    <t>škatla</t>
  </si>
  <si>
    <t>kartong</t>
  </si>
  <si>
    <t>Kartong</t>
  </si>
  <si>
    <t>Kutija</t>
  </si>
  <si>
    <t>box gutter</t>
  </si>
  <si>
    <t>Canale quadro</t>
  </si>
  <si>
    <t>hranatý žlab</t>
  </si>
  <si>
    <t>Rynna o profilu skrzynkowym</t>
  </si>
  <si>
    <t>négyszögszelvényű ereszcsatorna</t>
  </si>
  <si>
    <t>hranatý žľab</t>
  </si>
  <si>
    <t>Bakgoot</t>
  </si>
  <si>
    <t>Pravokotni žleb</t>
  </si>
  <si>
    <t>lådränna</t>
  </si>
  <si>
    <t>Firkantet tagrende</t>
  </si>
  <si>
    <t>Firkantet renne</t>
  </si>
  <si>
    <t>Kastenrinnen-Dila mit Wulst und Blende</t>
  </si>
  <si>
    <t>box gutter expansion joint with bead and cover plate</t>
  </si>
  <si>
    <t>joint de dilatation avec boudin et cache (gouttière carrée)</t>
  </si>
  <si>
    <t>Elemento di dilatazione per canale quadro con ricciolo e scossalina</t>
  </si>
  <si>
    <t>Žlabová dilatace hranatá s návalkou a krytem gumy</t>
  </si>
  <si>
    <t>Dylatacja rynny prostokątnej z wałkiem i przysłoną</t>
  </si>
  <si>
    <t>négyszögszelvényű ereszcsatorna dilatációs elem takaróelemmel</t>
  </si>
  <si>
    <t>dilatačný prvok hranatého zľabu s návalkom a krytom</t>
  </si>
  <si>
    <t>bakgoot-Dila met rand en kap</t>
  </si>
  <si>
    <t>dilatacija za pravokotni žleb z zavitkom in zaslonko</t>
  </si>
  <si>
    <t>expanderingsskarv för lådränna med vulst och täckkåpebleck</t>
  </si>
  <si>
    <t>kasserendeudvidelse med vulst og blænde</t>
  </si>
  <si>
    <t>skjøtestykke for firkantrenne med vulst og dekkplate</t>
  </si>
  <si>
    <t>Dilatacija sandučastog žlijeba s opšavom i blendom</t>
  </si>
  <si>
    <t>Kastenrinnen-Dila ohne Wulst und Blende</t>
  </si>
  <si>
    <t>box gutter expansion joint without bead or cover plate</t>
  </si>
  <si>
    <t>joint de dilatation sans boudin ni cache (gouttière carrée)</t>
  </si>
  <si>
    <t>Elemento di dilatazione per canale quadro senza ricciolo e scossalina</t>
  </si>
  <si>
    <t>négyszögszelvényű ereszcsatorna dilatációs elem takaróelem nélkül</t>
  </si>
  <si>
    <t>dilatačný prvok hranatého zľabu bez návalku a krytu</t>
  </si>
  <si>
    <t>bakgoot-Dila zonder rand en kap</t>
  </si>
  <si>
    <t>dilatacija za pravokotni žleb brez zavitka in zaslonke</t>
  </si>
  <si>
    <t>expanderingsskarv för lådränna utan vulst och täckkåpebleck</t>
  </si>
  <si>
    <t>kasserendeudvidelse uden vulst og blænde</t>
  </si>
  <si>
    <t>skjøtestykke for firkantrenne uten vulst og dekkplate</t>
  </si>
  <si>
    <t>Dilatacija sandučastog žljeba bez opšava i blende</t>
  </si>
  <si>
    <t>Kastenrinnenendboden</t>
  </si>
  <si>
    <t>box gutter end cap</t>
  </si>
  <si>
    <t>fond de gouttière carrée</t>
  </si>
  <si>
    <t>Testata per canale quadro</t>
  </si>
  <si>
    <t>Čelo žlabu pro hranaté žlaby</t>
  </si>
  <si>
    <t>Denko rynny</t>
  </si>
  <si>
    <t>négyszögszelvényű ereszcsatorna végelem</t>
  </si>
  <si>
    <t>čelo hranatého zľabu</t>
  </si>
  <si>
    <t>bakgootbodem</t>
  </si>
  <si>
    <t>zapora za pravokotni žleb</t>
  </si>
  <si>
    <t>lådrännegavel</t>
  </si>
  <si>
    <t>kasserendeendebund</t>
  </si>
  <si>
    <t>endebunn firkantrenne</t>
  </si>
  <si>
    <t>Čelo sandučastog žlijeba</t>
  </si>
  <si>
    <t>Kastenrinnenendboden 500 (links)</t>
  </si>
  <si>
    <t>box gutter end cap 500, left</t>
  </si>
  <si>
    <t>fond de gouttière carrée 500 (gauche)</t>
  </si>
  <si>
    <t>Testata per canale quadro sv. 500 - sinistra</t>
  </si>
  <si>
    <t>Čelo žlabu pro hranaté žlaby 500 levé</t>
  </si>
  <si>
    <t>Denko rynny prostokątnej 500 lewe</t>
  </si>
  <si>
    <t>négyszögszelvényű ereszcsatorna végelem 500 jobbos</t>
  </si>
  <si>
    <t>čelo hranatého žľabu 500 ľavé</t>
  </si>
  <si>
    <t>eindbodem bakgoot 500 links</t>
  </si>
  <si>
    <t>zapora za pravokotni žleb 500 levih</t>
  </si>
  <si>
    <t>lådrännebotten 500 vänster</t>
  </si>
  <si>
    <t>kasserendeendebund 500 venstre</t>
  </si>
  <si>
    <t>endebunn firkantrenne 500 venstre</t>
  </si>
  <si>
    <t>Čelo sandučastog žlijeba 500 (lijevo)</t>
  </si>
  <si>
    <t>Kastenrinnenendboden 500 (rechts)</t>
  </si>
  <si>
    <t>box gutter end cap 500, right</t>
  </si>
  <si>
    <t>fond de gouttière carrée 500 (droite)</t>
  </si>
  <si>
    <t>Testata per canale quadro sv. 500 - destra</t>
  </si>
  <si>
    <t>Čelo žlabu pro hranaté žlaby 500 pravé</t>
  </si>
  <si>
    <t>Denko rynny prostokątnej 500 prawe</t>
  </si>
  <si>
    <t>négyszögszelvényű ereszcsatorna végelem 500 balos</t>
  </si>
  <si>
    <t>čelo hranatého žľabu 500 pravé</t>
  </si>
  <si>
    <t>eindbodem bakgoot 500 rechts</t>
  </si>
  <si>
    <t>zapora za pravokotni žleb, 500 desnih</t>
  </si>
  <si>
    <t>lådrännebotten 500 höger</t>
  </si>
  <si>
    <t>kasserendeendebund 500 højre</t>
  </si>
  <si>
    <t>endebunn firkantrenne 500 høyre</t>
  </si>
  <si>
    <t>Čelo sandučastog žlijeba 500 (desno)</t>
  </si>
  <si>
    <t>Kastenrinnenkessel</t>
  </si>
  <si>
    <t>box gutter outlet</t>
  </si>
  <si>
    <t>naissance de gouttière carrée</t>
  </si>
  <si>
    <t>Bocchetta di scarico per canale quadro</t>
  </si>
  <si>
    <t>Hranatý kotlík</t>
  </si>
  <si>
    <t>Wylot rynny prostokątnej</t>
  </si>
  <si>
    <t>négyszögszelvényű ereszcsatorna betorkoló elem</t>
  </si>
  <si>
    <t>kotlík hranatého zľabu</t>
  </si>
  <si>
    <t>bakgootvergaarbak</t>
  </si>
  <si>
    <t xml:space="preserve">kotliček za pravokotni žleb </t>
  </si>
  <si>
    <t>omvikningskupa rektangulär lådränna till runda rör</t>
  </si>
  <si>
    <t>kasserendefordybning</t>
  </si>
  <si>
    <t>tappstykke for firkantrenne</t>
  </si>
  <si>
    <t>Odvod sandučastog žlijeba</t>
  </si>
  <si>
    <t>Kastenrinnenwinkel 90° (außen)</t>
  </si>
  <si>
    <t>external box gutter mitre 90°</t>
  </si>
  <si>
    <t>équerre de gouttière carrée 90° (angle sortant)</t>
  </si>
  <si>
    <t>Angolo esterno 90° per canale quadro</t>
  </si>
  <si>
    <t>Roh hranatého žlabu vnější 90°</t>
  </si>
  <si>
    <t>Narożnik rynny prostokątnej zew. 90°</t>
  </si>
  <si>
    <t>négyszögszelvényű ereszcsatorna külső szeglet 90°</t>
  </si>
  <si>
    <t>roh hranatého zľabu vonkajší 90°</t>
  </si>
  <si>
    <t>bakgoothoek buiten 90°</t>
  </si>
  <si>
    <t>vogalnik za pravokotni žleb, zunanji 90o</t>
  </si>
  <si>
    <t>lådränna utvändig vinkel 90°</t>
  </si>
  <si>
    <t>kasserendevinkel udvendig 90°</t>
  </si>
  <si>
    <t>firkantrennevinkel utvendig 90°</t>
  </si>
  <si>
    <t>Kutni element sandučastog žlijeba 90° (vanjski)</t>
  </si>
  <si>
    <t>Kastenrinnenwinkel 90° (innen)</t>
  </si>
  <si>
    <t>internal box gutter mitre 90°</t>
  </si>
  <si>
    <t>équerre de gouttière carrée 90° (angle rentrant)</t>
  </si>
  <si>
    <t>Angolo interno 90° per canale quadro</t>
  </si>
  <si>
    <t>Roh hranatého žlabu vnitřní 90°</t>
  </si>
  <si>
    <t>Narożnik rynny prostokątnej wew. 90°</t>
  </si>
  <si>
    <t>négyszögszelvényű ereszcsatorna belső szeglet 90°</t>
  </si>
  <si>
    <t>roh hranatého zľabu vnútorný 90°</t>
  </si>
  <si>
    <t>bakgoothoek binnen 90°</t>
  </si>
  <si>
    <t>vogalnik za pravokotni žleb, notranji 90o</t>
  </si>
  <si>
    <t>lådränna invändig vinkel 90°</t>
  </si>
  <si>
    <t>kasserendevinkel indvendig 90°</t>
  </si>
  <si>
    <t>firkantrennevinkel innvendig 90°</t>
  </si>
  <si>
    <t>Kutni element sandučastog žlijeba 90° (unutarnji)</t>
  </si>
  <si>
    <t>Kehlblech</t>
  </si>
  <si>
    <t>valley flashing</t>
  </si>
  <si>
    <t>tôle de noue</t>
  </si>
  <si>
    <t>Lamiera del compluvio</t>
  </si>
  <si>
    <t>úžlabní plech</t>
  </si>
  <si>
    <t>Blacha kosza</t>
  </si>
  <si>
    <t>vápalemez</t>
  </si>
  <si>
    <t>oplechovanie úžľabia</t>
  </si>
  <si>
    <t>Gootplaat</t>
  </si>
  <si>
    <t>Pločevina za žloto</t>
  </si>
  <si>
    <t>kilplåt</t>
  </si>
  <si>
    <t>Kileliste</t>
  </si>
  <si>
    <t>Vinkelrenneplate</t>
  </si>
  <si>
    <t>Lim za uvalu</t>
  </si>
  <si>
    <t>Kehlenausbildung mit einfacher Kehle</t>
  </si>
  <si>
    <t>valley construction with simple valley</t>
  </si>
  <si>
    <t>pose d’une noue — noue simple</t>
  </si>
  <si>
    <t>Raccordo di compluvio con scossalina singola</t>
  </si>
  <si>
    <t>Úžlabí s jednoduchou drážkou</t>
  </si>
  <si>
    <t>Wykonanie kosza z pojedynczym koszem</t>
  </si>
  <si>
    <t>vápakialakítás egyszeres vápával</t>
  </si>
  <si>
    <t>vytvorenie úžľabia pomocou jednoduchého úžľabia</t>
  </si>
  <si>
    <t>Gootstukvorming met enkele gootstuk</t>
  </si>
  <si>
    <t>Oblikovanje žlote z enostavno žloto</t>
  </si>
  <si>
    <t>kilutformning med enkelkil</t>
  </si>
  <si>
    <t>Kiledesign med enkelt kile</t>
  </si>
  <si>
    <t>Vinkelrenneoppbygging med enkel vinkelrenne</t>
  </si>
  <si>
    <t>Konstrukcija uvale s jednostavnom uvalom</t>
  </si>
  <si>
    <t>Kehlenausbildung mit vertiefter Kehle</t>
  </si>
  <si>
    <t>valley construction with recessed valley</t>
  </si>
  <si>
    <t>pose d’une noue — noue encaissée</t>
  </si>
  <si>
    <t>Raccordo di compluvio con scossalina incassata</t>
  </si>
  <si>
    <t>Úžlabí zapuštěné</t>
  </si>
  <si>
    <t>Wykonanie kosza z pogłębionym koszem</t>
  </si>
  <si>
    <t>vápakialakítás mélyített vápával</t>
  </si>
  <si>
    <t>vytvorenie úžľabia pomocou zapusteného úžľabia</t>
  </si>
  <si>
    <t>Gootstuk met verzonken gootstuk</t>
  </si>
  <si>
    <t>Oblikovanje žlote s poglobljeno žloto</t>
  </si>
  <si>
    <t>kilutformning med fördjupad kil</t>
  </si>
  <si>
    <t>Kiledesign med forsænket kile</t>
  </si>
  <si>
    <t>Vinkelrenneoppbygging med fordypet vinkelrenne</t>
  </si>
  <si>
    <t>Konstrukcija uvale s udubljenom uvalom</t>
  </si>
  <si>
    <t>Kehlenausbildung mit Sicherheitskehle</t>
  </si>
  <si>
    <t>valley construction with safety valley</t>
  </si>
  <si>
    <t>pose d’une noue — noue de sécurité</t>
  </si>
  <si>
    <t>Raccordo di compluvio con ripiega di sicurezza</t>
  </si>
  <si>
    <t>Úžlabí s použitím bezpečnostního úžlabí</t>
  </si>
  <si>
    <t>Wykonanie kosza z koszem zabezpieczającym</t>
  </si>
  <si>
    <t>vápakialakítás biztonsági vápával</t>
  </si>
  <si>
    <t>vytvorenie úžľabia pomocou bezpečnostného úžľabia</t>
  </si>
  <si>
    <t>Gootstuk met veiligheidsstuk</t>
  </si>
  <si>
    <t>Oblikovanje žlote z varnostno žloto</t>
  </si>
  <si>
    <t>kilutformning med säkerhetskil</t>
  </si>
  <si>
    <t>Kiledesign med sikkerhedskile</t>
  </si>
  <si>
    <t>Vinkelrenneoppbygging med sikkerhetsvinkelrenne</t>
  </si>
  <si>
    <t>Konstrukcija uvale sa sigurnosnom uvalom</t>
  </si>
  <si>
    <t>Keine Baubreiten mit</t>
  </si>
  <si>
    <t>No visible width</t>
  </si>
  <si>
    <t>Non disponibili larghezze utili con questa combinazione di superficie e colore</t>
  </si>
  <si>
    <t xml:space="preserve"> Žádné stavební šířky s</t>
  </si>
  <si>
    <t>brak szerokości z</t>
  </si>
  <si>
    <t>nincs ilyen szélesség</t>
  </si>
  <si>
    <t>Táto šírka nie je k dispozícii</t>
  </si>
  <si>
    <t>Geen bouwbreedtes met</t>
  </si>
  <si>
    <t>Nobenih širin z</t>
  </si>
  <si>
    <t>Inga byggbredder med</t>
  </si>
  <si>
    <t>Ingen byggebreder med</t>
  </si>
  <si>
    <t>Ingen bredder med</t>
  </si>
  <si>
    <t>Širine bez</t>
  </si>
  <si>
    <t>—</t>
  </si>
  <si>
    <t>nessuno</t>
  </si>
  <si>
    <t>žiadny</t>
  </si>
  <si>
    <t>ništa</t>
  </si>
  <si>
    <t>kg</t>
  </si>
  <si>
    <t>kg/m²</t>
  </si>
  <si>
    <t>Klebeeinfassung</t>
  </si>
  <si>
    <t>adhesive flashing strip</t>
  </si>
  <si>
    <t>raccordement de ventilation à coller</t>
  </si>
  <si>
    <t>Conversa per torretta di aerazione da incollare</t>
  </si>
  <si>
    <t>nalepovací prostup</t>
  </si>
  <si>
    <t>Klejona oprawa</t>
  </si>
  <si>
    <t>ragasztható kivezető elem</t>
  </si>
  <si>
    <t>nalepovací prestupový prvok</t>
  </si>
  <si>
    <t>Zelfklevende randen</t>
  </si>
  <si>
    <t>Lepilni obrobek</t>
  </si>
  <si>
    <t>självhäftande kant</t>
  </si>
  <si>
    <t>Limindfalsning</t>
  </si>
  <si>
    <t>Limefeste</t>
  </si>
  <si>
    <t>Lijepljena podloga</t>
  </si>
  <si>
    <t>Klebeeinfassung für Falzdächer (⌀ 120–170 mm)</t>
  </si>
  <si>
    <t>adhesive flashing strip for standing seam roofs (⌀ 120–170 mm)</t>
  </si>
  <si>
    <t>raccordement de ventilation à coller pour toitures à joints debout (⌀ 120-170 mm)</t>
  </si>
  <si>
    <t>Conversa per torretta aerazione, da incollare, per coperture aggraffate Ø 120-170 mm</t>
  </si>
  <si>
    <t>Nalepovací prostup pro falcované střechy Ø 120-170 mm</t>
  </si>
  <si>
    <t>Uchwyt przeklejany do dachów na rąbek stojący ⌀ 120–170 mm</t>
  </si>
  <si>
    <t>átvezető elem korcolt fedéshez ragasztós Ø 120-170 mm</t>
  </si>
  <si>
    <t>nalepovací prestupový prvok pre falcované strechy Ø 120-170 mm</t>
  </si>
  <si>
    <t>hechtingomlijsting voor felsdaken ⌀ 120 – 170 mm</t>
  </si>
  <si>
    <t>obroba za lepljenje za zgibne strehe Ø120-170</t>
  </si>
  <si>
    <t>liminfattning för falsade tak ⌀ 120-170 mm</t>
  </si>
  <si>
    <t>klæbeindfatning til falstage ⌀ 120–170 mm</t>
  </si>
  <si>
    <t>limt innfatning for falsede tak ⌀ 120–170 mm</t>
  </si>
  <si>
    <t>Lijepljena podloga za falcane krovove (⌀ 120–170 mm)</t>
  </si>
  <si>
    <t>Klebeeinfassung für Falzdächer (⌀ 170–210 mm)</t>
  </si>
  <si>
    <t>adhesive flashing strip for standing seam roofs (⌀ 170–210 mm)</t>
  </si>
  <si>
    <t>raccordement de ventilation à coller pour toitures à joints debout (⌀ 170-210 mm)</t>
  </si>
  <si>
    <t>Conversa per torretta aerazione, da incollare, per coperture aggraffate Ø 170-210 mm</t>
  </si>
  <si>
    <t>Nalepovací prostup pro falcované střechy Ø 170-210 mm</t>
  </si>
  <si>
    <t>Uchwyt przeklejany do dachów na rąbek stojący ⌀ 170–210 mm</t>
  </si>
  <si>
    <t>átvezető elem korcolt fedéshez ragasztós Ø 170-210 mm</t>
  </si>
  <si>
    <t>nalepovací prestupový prvok pre falcované strechy Ø 170-210 mm</t>
  </si>
  <si>
    <t>hechtingomlijsting voor felsdaken ⌀ 170 – 210 mm</t>
  </si>
  <si>
    <t>obroba za lepljenje za zgibne strehe Ø170-210</t>
  </si>
  <si>
    <t>liminfattning för falsade tak ⌀ 170-210 mm</t>
  </si>
  <si>
    <t>klæbeindfatning til falstage ⌀ 170-210 mm</t>
  </si>
  <si>
    <t>limt innfatning for falsede tak ⌀ 170-210 mm</t>
  </si>
  <si>
    <t>Lijepljena podloga za falcane krovove (⌀ 170–210 mm)</t>
  </si>
  <si>
    <t>Klebeeinfassung für Falzdächer (⌀ 50–65 mm)</t>
  </si>
  <si>
    <t>adhesive flashing strip for standing seam roofs (⌀ 50–65 mm)</t>
  </si>
  <si>
    <t>raccordement de ventilation à coller pour toitures à joints debout (⌀ 50-65 mm)</t>
  </si>
  <si>
    <t>Conversa per torretta aerazione, da incollare, per coperture aggraffate Ø 50-65 mm</t>
  </si>
  <si>
    <t>Nalepovací prostup pro falcované střechy Ø 50-65 mm</t>
  </si>
  <si>
    <t>Uchwyt przeklejany do dachów na rąbek stojący ⌀ 50–65 mm</t>
  </si>
  <si>
    <t>átvezető elem korcolt fedéshez ragasztós Ø 50-65 mm</t>
  </si>
  <si>
    <t>nalepovací prestupový prvok pre falcované strechy Ø 50-65 mm</t>
  </si>
  <si>
    <t>hechtingomlijsting voor felsdaken ⌀ 50 – 65 mm</t>
  </si>
  <si>
    <t>obroba za lepljenje za zgibne strehe Ø50-65</t>
  </si>
  <si>
    <t>liminfattning för falsade tak ⌀ 50-65 mm</t>
  </si>
  <si>
    <t>klæbeindfatning til falstage ⌀ 50-65 mm</t>
  </si>
  <si>
    <t>limt innfatning for falsede tak ⌀ 50-65 mm</t>
  </si>
  <si>
    <t>Lijepljena podloga za falcane krovove (⌀ 50–65 mm)</t>
  </si>
  <si>
    <t>Klebeeinfassung für Falzdächer (⌀ 80–125 mm)</t>
  </si>
  <si>
    <t>adhesive flashing strip for standing seam roofs (⌀ 80–125 mm)</t>
  </si>
  <si>
    <t>raccordement de ventilation à coller pour toitures à joints debout (⌀ 80-125 mm)</t>
  </si>
  <si>
    <t>Conversa per torretta aerazione, da incollare, per coperture aggraffate Ø 80-125 mm</t>
  </si>
  <si>
    <t>Nalepovací prostup pro falcované střechy Ø 80-125 mm</t>
  </si>
  <si>
    <t>Uchwyt przeklejany do dachów na rąbek stojący ⌀ 80–125 mm</t>
  </si>
  <si>
    <t>átvezető elem korcolt fedéshez ragasztós Ø 80-125 mm</t>
  </si>
  <si>
    <t>nalepovací prestupový prvok pre falcované strechy Ø 80-125 mm</t>
  </si>
  <si>
    <t>hechtingomlijsting voor felsdaken ⌀ 80 – 125 mm</t>
  </si>
  <si>
    <t>obroba za lepljenje za zgibne strehe Ø80-125</t>
  </si>
  <si>
    <t>liminfattning för falsade tak ⌀ 80-125 mm</t>
  </si>
  <si>
    <t>klæbeindfatning til falstage ⌀ 80-125 mm</t>
  </si>
  <si>
    <t>limt innfatning for falsede tak ⌀ 80-125 mm</t>
  </si>
  <si>
    <t>Lijepljena podloga za falcane krovove (⌀ 80–125 mm)</t>
  </si>
  <si>
    <t>Klebesystem</t>
  </si>
  <si>
    <t>adhesive system</t>
  </si>
  <si>
    <t>système de collage</t>
  </si>
  <si>
    <t>Sistema adesivo</t>
  </si>
  <si>
    <t>Lepicí systém</t>
  </si>
  <si>
    <t>System klejenia</t>
  </si>
  <si>
    <t>ragasztórendszer</t>
  </si>
  <si>
    <t>lepený systém</t>
  </si>
  <si>
    <t>Zelfklevend systeem</t>
  </si>
  <si>
    <t>Lepilni sistem</t>
  </si>
  <si>
    <t>limsystem</t>
  </si>
  <si>
    <t>Klæbesystem</t>
  </si>
  <si>
    <t>Limsystem</t>
  </si>
  <si>
    <t>Sustav za ljepljenje</t>
  </si>
  <si>
    <t>Kleinformat</t>
  </si>
  <si>
    <t>small-format roof elements</t>
  </si>
  <si>
    <t>petits formats</t>
  </si>
  <si>
    <t>Piccolo formato</t>
  </si>
  <si>
    <t>maloformátová krytina</t>
  </si>
  <si>
    <t>Mały format</t>
  </si>
  <si>
    <t>kis formátumú elem</t>
  </si>
  <si>
    <t>maloformát</t>
  </si>
  <si>
    <t>Klein formaat</t>
  </si>
  <si>
    <t>Mali format</t>
  </si>
  <si>
    <t>Produkter i mindre format</t>
  </si>
  <si>
    <t>Mindre format</t>
  </si>
  <si>
    <t>Småformat</t>
  </si>
  <si>
    <t>Knickbildung</t>
  </si>
  <si>
    <t>construction of pitch transition</t>
  </si>
  <si>
    <t>réalisation d’une brisure</t>
  </si>
  <si>
    <t>Cambio di pendenza</t>
  </si>
  <si>
    <t>Střešní zlom</t>
  </si>
  <si>
    <t>Tworzenie zagięć</t>
  </si>
  <si>
    <t>törés kialakítása</t>
  </si>
  <si>
    <t>vytvorenie zlomu</t>
  </si>
  <si>
    <t>Knikken</t>
  </si>
  <si>
    <t>Oblikovanje pregiba</t>
  </si>
  <si>
    <t>buckling</t>
  </si>
  <si>
    <t>Knækdesign</t>
  </si>
  <si>
    <t>Bøydannelse</t>
  </si>
  <si>
    <t>Konstrukcija pregiba</t>
  </si>
  <si>
    <t>Kommission:</t>
  </si>
  <si>
    <t>Order:</t>
  </si>
  <si>
    <t>Référence commande :</t>
  </si>
  <si>
    <t>Riferimento:</t>
  </si>
  <si>
    <t>Komise:</t>
  </si>
  <si>
    <t>Zamówienie:</t>
  </si>
  <si>
    <t>Komissió:</t>
  </si>
  <si>
    <t>Komisia:</t>
  </si>
  <si>
    <t>Groep:</t>
  </si>
  <si>
    <t>Poslovalnica</t>
  </si>
  <si>
    <t>Kommisjon:</t>
  </si>
  <si>
    <t>Komisija</t>
  </si>
  <si>
    <t>KONSTRUKTIONSBEISPIELE – DACHAUFBAUTEN</t>
  </si>
  <si>
    <t>CONSTRUCTION EXAMPLES — ROOF STRUCTURES</t>
  </si>
  <si>
    <t>EXEMPLES DE CONSTRUCTION — CONSTRUCTIONS HORS-COMBLES</t>
  </si>
  <si>
    <t>ESEMPI DI COSTRUZIONI - STRUTTURE DI TETTI</t>
  </si>
  <si>
    <t>PŘÍKLADY KONSTRUKCÍ  STŘEŠNÍ SKLADBY</t>
  </si>
  <si>
    <t>PRZYKŁADY KONSTRUKCJI – KONSTRUKCJE</t>
  </si>
  <si>
    <t>KIVITELEZÉSI PÉLDÁK – TETŐ RÉTEGREND</t>
  </si>
  <si>
    <t>KONŠTRUKČNÉ PRÍKLADY – SKLADBY STRECHY</t>
  </si>
  <si>
    <t>BOUWVOORBEELDEN – DAKSTRUCTUREN</t>
  </si>
  <si>
    <t>PRIMERI KONSTRUKCIJ – STREŠNE KONSTRUKCIJE</t>
  </si>
  <si>
    <t>KONSTRUKTIONSEXEMPEL – TAKUPPBYGGNAD</t>
  </si>
  <si>
    <t>KONSTRUKTIONSEKSEMPLER – TAGKONSTRUKTIONER</t>
  </si>
  <si>
    <t>KONSTRUKSJONSEKSEMPLER – TAKPÅBYGG</t>
  </si>
  <si>
    <t>PRIMJERI GRADNJE – KROVNE KONSTRUKCIJE</t>
  </si>
  <si>
    <t>Konstruktiver Aufbau</t>
  </si>
  <si>
    <t>structure</t>
  </si>
  <si>
    <t>structure constructive</t>
  </si>
  <si>
    <t>Struttura costruttiva</t>
  </si>
  <si>
    <t>Skladba konstrukce</t>
  </si>
  <si>
    <t>Struktura konstrukcji</t>
  </si>
  <si>
    <t>konstruktív rétegrend</t>
  </si>
  <si>
    <t>konštrukčná skladba</t>
  </si>
  <si>
    <t>Constructieve structuur</t>
  </si>
  <si>
    <t>Konstruktivna struktura</t>
  </si>
  <si>
    <t>Konstruktiv uppbyggnad</t>
  </si>
  <si>
    <t>Struktur</t>
  </si>
  <si>
    <t>Konstruksjonsoppbygging</t>
  </si>
  <si>
    <t>Gradnja konstrukcije</t>
  </si>
  <si>
    <t>Konterlatte</t>
  </si>
  <si>
    <t>counter batten</t>
  </si>
  <si>
    <t>contre-latte</t>
  </si>
  <si>
    <t>Controlistello</t>
  </si>
  <si>
    <t>kontralať</t>
  </si>
  <si>
    <t>Kontrłata</t>
  </si>
  <si>
    <t>ellenléc</t>
  </si>
  <si>
    <t>kontralata</t>
  </si>
  <si>
    <t>Contralat</t>
  </si>
  <si>
    <t>Kontra letev</t>
  </si>
  <si>
    <t>motläkt</t>
  </si>
  <si>
    <t>Modlægte</t>
  </si>
  <si>
    <t>Motlekte</t>
  </si>
  <si>
    <t>Kontra letva</t>
  </si>
  <si>
    <t>Konterlattung (Belüftungsebene)</t>
  </si>
  <si>
    <t>counter battens (ventilated channel)</t>
  </si>
  <si>
    <t>contre-lattage (lame d’air)</t>
  </si>
  <si>
    <t>Controlistellatura (piano di ventilazione)</t>
  </si>
  <si>
    <t>kontralať (úroveň odvětrání)</t>
  </si>
  <si>
    <t>Kontrłaty (poziom wentylacji)</t>
  </si>
  <si>
    <t>ellenlécezés (szellőzési szint)</t>
  </si>
  <si>
    <t>kontralatovanie (prevetrávacia vrstva)</t>
  </si>
  <si>
    <t>Contralatten (ventilatieniveau)</t>
  </si>
  <si>
    <t>Kontra letve (prezračevalni kanal)</t>
  </si>
  <si>
    <t>motläkt (ventilationsnivå)</t>
  </si>
  <si>
    <t>Modlægter (ventilationsniveau)</t>
  </si>
  <si>
    <t>Motlekting (ventilasjonsnivå)</t>
  </si>
  <si>
    <t>Kontra letve (razina ventilacije)</t>
  </si>
  <si>
    <t>Konterlattung (8/5 cm)</t>
  </si>
  <si>
    <t>counter battens (8/5 cm)</t>
  </si>
  <si>
    <t>contre-lattage (8/5 cm)</t>
  </si>
  <si>
    <t>Controlistellatura (8/5 cm)</t>
  </si>
  <si>
    <t>kontralatě 8/5 cm</t>
  </si>
  <si>
    <t>Kontrłaty (8/5 cm)</t>
  </si>
  <si>
    <t>ellenlécezés (8/5 cm)</t>
  </si>
  <si>
    <t>kontralatovanie (8/5 cm)</t>
  </si>
  <si>
    <t>Contralatten (8/5 cm)</t>
  </si>
  <si>
    <t>Kontra letve (8/5 cm)</t>
  </si>
  <si>
    <t>motläkt (8/5 cm)</t>
  </si>
  <si>
    <t>Modlægter (8/5 cm)</t>
  </si>
  <si>
    <t>Motlekting (8/5 cm)</t>
  </si>
  <si>
    <t>Konta letve (8/5 cm)</t>
  </si>
  <si>
    <t>Kugelendboden</t>
  </si>
  <si>
    <t>radius end cap</t>
  </si>
  <si>
    <t>fond de gouttière arrondi</t>
  </si>
  <si>
    <t>Testata sferica</t>
  </si>
  <si>
    <t>Kulaté čelo žlabu</t>
  </si>
  <si>
    <t>Denko rynny kulowe</t>
  </si>
  <si>
    <t>gömbölyített ereszcsatorna végelem</t>
  </si>
  <si>
    <t>guľaté čelo žľabu</t>
  </si>
  <si>
    <t>kogeleindebodem</t>
  </si>
  <si>
    <t>žlebna zapora krogla</t>
  </si>
  <si>
    <t>kuländgavel</t>
  </si>
  <si>
    <t>kugleendebund</t>
  </si>
  <si>
    <t>rund endebunn</t>
  </si>
  <si>
    <t>Kuglasto čelo žlijeba</t>
  </si>
  <si>
    <t>kurz</t>
  </si>
  <si>
    <t>short</t>
  </si>
  <si>
    <t>court</t>
  </si>
  <si>
    <t>corto</t>
  </si>
  <si>
    <t>krátký</t>
  </si>
  <si>
    <t>krótki</t>
  </si>
  <si>
    <t>rövid</t>
  </si>
  <si>
    <t>krátky</t>
  </si>
  <si>
    <t>kort</t>
  </si>
  <si>
    <t>kratko</t>
  </si>
  <si>
    <t>L</t>
  </si>
  <si>
    <t>Labyrinthentlüftung</t>
  </si>
  <si>
    <t>labyrinth ventilation system</t>
  </si>
  <si>
    <t>chemin de sortie d’air</t>
  </si>
  <si>
    <t>Aerazione a labirinto</t>
  </si>
  <si>
    <t>labyrintové odvětrání</t>
  </si>
  <si>
    <t>Wentylacja z układem labiryntowym</t>
  </si>
  <si>
    <t>labirintusszellőztetés</t>
  </si>
  <si>
    <t>labyrintové odvetrávanie</t>
  </si>
  <si>
    <t>Labyrint ventilatie</t>
  </si>
  <si>
    <t>Labirintni zračnik</t>
  </si>
  <si>
    <t>labyrintventil</t>
  </si>
  <si>
    <t>Labyrintventilation</t>
  </si>
  <si>
    <t>Labyrintventilasjon</t>
  </si>
  <si>
    <t>Labirintno odzračivanje</t>
  </si>
  <si>
    <t>Länderspezifische Vorgaben beachten (Unterdach, keine Kehlen oder Durchdringungen usw.).</t>
  </si>
  <si>
    <t>Observe national guidelines (roof underlay, no valleys/penetrations, etc.)</t>
  </si>
  <si>
    <t>Attention à respecter les réglementations nationales (lé de sous-couverture, absence de noues ou de pénétrations, etc.).</t>
  </si>
  <si>
    <t>Osservare i requisiti specifici del paese (sottotetto, niente compluvi o penetrazioni, ecc.).</t>
  </si>
  <si>
    <t>Zohlednit národní technické předpisy (pojistná hydroizolace, úžlabí bez průniků,…)  Těsnění v drážkách</t>
  </si>
  <si>
    <t>Należy przestrzegać wymagań obowiązujących w danym kraju (pokrycie więźby dachowej, brak obróbek blacharskich lub przebić itp.).</t>
  </si>
  <si>
    <t>az országspecifikus követelményeket be kell tartani (alsó tetősík, vápa vagy áttörések nélkül stb.).</t>
  </si>
  <si>
    <t>Rešpektujte pravidlá platné pre danú krajinu (podstrešie, žiadne úžľabia alebo prestupy atď.).</t>
  </si>
  <si>
    <t>Neem de landspecifieke specificaties in acht (onderdak, geen gootstukken of doorvoeren, enz.).</t>
  </si>
  <si>
    <t>Upoštevajte posebne zahteve države (podstreha, brez žlot ali prebojev itd.).</t>
  </si>
  <si>
    <t>Beakta landspecifika krav (undertak, inga kilar eller genomföringar etc.).</t>
  </si>
  <si>
    <t>Overhold landespecifikke krav (undertag, ingen kiler eller gennemtrængninger osv.).</t>
  </si>
  <si>
    <t>Overhold alltid landsspesifikke krav (undertak, ingen vinkelrenner eller gjennomføringer osv.).</t>
  </si>
  <si>
    <t>Poštujte zahtjeve specifične za zemlju (potkrov, bez uvala ili prodora, itd.).</t>
  </si>
  <si>
    <t>lang</t>
  </si>
  <si>
    <t>long</t>
  </si>
  <si>
    <t>lungo</t>
  </si>
  <si>
    <t>dlouhý</t>
  </si>
  <si>
    <t xml:space="preserve">długi </t>
  </si>
  <si>
    <t>hosszú</t>
  </si>
  <si>
    <t>dĺžka</t>
  </si>
  <si>
    <t>dolgo</t>
  </si>
  <si>
    <t>lång</t>
  </si>
  <si>
    <t>dugo</t>
  </si>
  <si>
    <t>length</t>
  </si>
  <si>
    <t>longueur</t>
  </si>
  <si>
    <t>lunghezza</t>
  </si>
  <si>
    <t>Délka:</t>
  </si>
  <si>
    <t>długość</t>
  </si>
  <si>
    <t>hossz</t>
  </si>
  <si>
    <t>Dĺžka</t>
  </si>
  <si>
    <t>Lengte</t>
  </si>
  <si>
    <t>Dolžina</t>
  </si>
  <si>
    <t>Längd</t>
  </si>
  <si>
    <t>Længde</t>
  </si>
  <si>
    <t>Lengde</t>
  </si>
  <si>
    <t>Dužina</t>
  </si>
  <si>
    <t>Länge: 26 mm (3.200 Stk./Karton)</t>
  </si>
  <si>
    <t>Length: 26 mm (3,200 pc./box)</t>
  </si>
  <si>
    <t>Longueur : 26 mm (3 200 par carton)</t>
  </si>
  <si>
    <t>Lunghezza 26 mm (3.200 Pz/Cartone)</t>
  </si>
  <si>
    <t>Délka 26 mm (3.200 ks/krabice)</t>
  </si>
  <si>
    <t>Długość: 26 mm (3,200 szt./opak.)</t>
  </si>
  <si>
    <t>Hossz 26 mm (3.200 db/doboz)</t>
  </si>
  <si>
    <t>Dĺžka 26 mm (3.200 ks/krabica)</t>
  </si>
  <si>
    <t>Lengte 26 mm (3200 stks./doos)</t>
  </si>
  <si>
    <t>dolžina 26 mm (3.200 kos/škatlo)</t>
  </si>
  <si>
    <t>Längd 26 mm (3.200 st./kartong)</t>
  </si>
  <si>
    <t>Længde 26 mm (3.200 stk./karton)</t>
  </si>
  <si>
    <t>Lengde 26 mm (3200 stk./kartong)</t>
  </si>
  <si>
    <t>Duljina: 26 mm (3.200 kom./kutija)</t>
  </si>
  <si>
    <t>Länge: 26 mm (3.200 Stk./Karton); Niro</t>
  </si>
  <si>
    <t>Length: 26 mm (3,200 pc./box), stainless steel</t>
  </si>
  <si>
    <t>Longueur : 26 mm (3 200 par carton) ; inox</t>
  </si>
  <si>
    <t>Lunghezza 26 mm (3.200 Pz/Cartone) in acciaio inox</t>
  </si>
  <si>
    <t>Délka 26 mm (3.200 ks/krabice) NIRO</t>
  </si>
  <si>
    <t>Długość: 26 mm (3,200 szt./opak.), Stal nierdzewna</t>
  </si>
  <si>
    <t>Hossz 26 mm (3.200 db/doboz) rozsdamentes</t>
  </si>
  <si>
    <t>Dĺžka 26 mm (3.200 ks/krabica) NIRO</t>
  </si>
  <si>
    <t>Lengte 26 mm (3200 stks./doos) NIRO</t>
  </si>
  <si>
    <t>dolžina 26 mm (3.200 kos/škatlo) NIRO - nerjaveči</t>
  </si>
  <si>
    <t>Längd 26 mm (3.200 st./kartong) NIRO</t>
  </si>
  <si>
    <t>Længde 26 mm (3.200 stk./karton) NIRO</t>
  </si>
  <si>
    <t>Lengde 26 mm (3200 stk./kartong) RUSTFRITT STÅL</t>
  </si>
  <si>
    <t>Duljina: 26 mm (3.200 kom./kutija), nehrđajuće</t>
  </si>
  <si>
    <t>Länge: 35 mm (2.400 Stk./Karton)</t>
  </si>
  <si>
    <t>Length: 35 mm (2,400 pc./box)</t>
  </si>
  <si>
    <t>Longueur : 35 mm (2 400 par carton)</t>
  </si>
  <si>
    <t>Lunghezza 35 mm (2.400 Pz/Cartone)</t>
  </si>
  <si>
    <t>Délka 35 mm (2.400 ks/krabice)</t>
  </si>
  <si>
    <t>Długość: 35 mm (2,400 szt./opak.)</t>
  </si>
  <si>
    <t>Hossz 35 mm (2.400 db/doboz)</t>
  </si>
  <si>
    <t>Dĺžka 35 mm (2.400 ks/krabica)</t>
  </si>
  <si>
    <t>Lengte 35 mm (2400 stks./doos)</t>
  </si>
  <si>
    <t>dolžina 35 mm (2.400 kos/škatlo)</t>
  </si>
  <si>
    <t>Längd 35 mm (2.400 st./kartong)</t>
  </si>
  <si>
    <t>Længde 35 mm (2.400 stk./karton)</t>
  </si>
  <si>
    <t>Lengde 35 mm (2400 stk./kartong)</t>
  </si>
  <si>
    <t>Duljina: 35 mm (2.400 kom./kutija)</t>
  </si>
  <si>
    <t>Länge wählen:</t>
  </si>
  <si>
    <t>Select length:</t>
  </si>
  <si>
    <t>Sélectionner la longueur :</t>
  </si>
  <si>
    <t>Selezionare la lunghezza</t>
  </si>
  <si>
    <t>Zvolit délku</t>
  </si>
  <si>
    <t>Wybierz długość:</t>
  </si>
  <si>
    <t>Hossz kiválasztása</t>
  </si>
  <si>
    <t>Vyberte dĺžku:</t>
  </si>
  <si>
    <t>Lengte kiezen:</t>
  </si>
  <si>
    <t>Izbrana dolžina:</t>
  </si>
  <si>
    <t>Välj längd:</t>
  </si>
  <si>
    <t>Vælg længde:</t>
  </si>
  <si>
    <t>Velg lengde:</t>
  </si>
  <si>
    <t>Odaberite duljinu:</t>
  </si>
  <si>
    <t>Laubfänger (nur in Braun)</t>
  </si>
  <si>
    <t>strainer (brown only)</t>
  </si>
  <si>
    <t>crapaudine (en brun uniquement)</t>
  </si>
  <si>
    <t>Cipolla fermafoglie (disponibile solo in marrone)</t>
  </si>
  <si>
    <t>Lapač listí (pouze v hnědé barvě)</t>
  </si>
  <si>
    <t>Sito (tylko brązowe)</t>
  </si>
  <si>
    <t>lombkosár (csak barna)</t>
  </si>
  <si>
    <t>lapač lístia (iba hnedý)</t>
  </si>
  <si>
    <t>bladvanger (alleen in bruin)</t>
  </si>
  <si>
    <t>lovilec listja (samo v rjavi barvi)</t>
  </si>
  <si>
    <t>lövfångare (endast i brunt)</t>
  </si>
  <si>
    <t>løvfanger (kun i brun)</t>
  </si>
  <si>
    <t>løvfanger (kun i brunt)</t>
  </si>
  <si>
    <t>Hvatač lišća (samo u smeđoj boji)</t>
  </si>
  <si>
    <t>Laufrost</t>
  </si>
  <si>
    <t>walkway grating</t>
  </si>
  <si>
    <t>chemin de circulation</t>
  </si>
  <si>
    <t>Griglia pedonabile</t>
  </si>
  <si>
    <t>Stoupací plošina</t>
  </si>
  <si>
    <t>Ława kominiarska</t>
  </si>
  <si>
    <t>járórács</t>
  </si>
  <si>
    <t>vodiaci rošt</t>
  </si>
  <si>
    <t>Looprooster</t>
  </si>
  <si>
    <t>Pohodna rešetka</t>
  </si>
  <si>
    <t>gallerdurk</t>
  </si>
  <si>
    <t>Rist</t>
  </si>
  <si>
    <t>Stigrist</t>
  </si>
  <si>
    <t>Rešetka za hodanje</t>
  </si>
  <si>
    <t>Laufroststütze</t>
  </si>
  <si>
    <t>walkway grating support</t>
  </si>
  <si>
    <t>support de chemin de circulation</t>
  </si>
  <si>
    <t>Staffa per griglia pedonabile</t>
  </si>
  <si>
    <t>Držák stoupací plošiny</t>
  </si>
  <si>
    <t>Wspornik ławy kominiarskiej</t>
  </si>
  <si>
    <t>járórácstartó elem</t>
  </si>
  <si>
    <t>držiak vodiaceho roštu</t>
  </si>
  <si>
    <t>Looproosterondersteuning</t>
  </si>
  <si>
    <t>Opornik za pohodno rešetko</t>
  </si>
  <si>
    <t>stöd för gallerdurk</t>
  </si>
  <si>
    <t>Ristholder</t>
  </si>
  <si>
    <t>Stigriststøtte</t>
  </si>
  <si>
    <t>Nosač za rešetku za hodanje</t>
  </si>
  <si>
    <t>Laufsteg (250 × 1.200 mm)</t>
  </si>
  <si>
    <t>walkway ( 250 × 1,200 mm)</t>
  </si>
  <si>
    <t>chemin de circulation (250 × 1 200 mm)</t>
  </si>
  <si>
    <t>Griglia pedonabile (250 x 1.200 mm)</t>
  </si>
  <si>
    <t>Stoupací plošina (250 x 1.200 mm)</t>
  </si>
  <si>
    <t>ława kominiarska ( 250 × 1,200 mm)</t>
  </si>
  <si>
    <t>járórács (250 x 1.200 mm)</t>
  </si>
  <si>
    <t>strešná lávka (250 x 1.200 mm)</t>
  </si>
  <si>
    <t>loopbrug (250 x 1200 mm)</t>
  </si>
  <si>
    <t>pohodna rešetka (250x1.200mm)</t>
  </si>
  <si>
    <t>plattform (250 x 1.200 mm)</t>
  </si>
  <si>
    <t>løbebro (250 x 1.200 mm)</t>
  </si>
  <si>
    <t>plattform (250 x 1200 mm)</t>
  </si>
  <si>
    <t>Stepenica (250 × 1.200 mm)</t>
  </si>
  <si>
    <t>Laufsteg (250 × 420 mm)</t>
  </si>
  <si>
    <t>walkway ( 250 × 420 mm)</t>
  </si>
  <si>
    <t>chemin de circulation (250 × 420 mm)</t>
  </si>
  <si>
    <t>Griglia pedonabile (250 x 420 mm)</t>
  </si>
  <si>
    <t xml:space="preserve"> Stoupací plošina (250 x 420 mm)</t>
  </si>
  <si>
    <t>ława kominiarska ( 250 × 420 mm)</t>
  </si>
  <si>
    <t>járórács (250 x 420 mm)</t>
  </si>
  <si>
    <t>strešná lávka (250 x 420 mm)</t>
  </si>
  <si>
    <t>loopbrug (250 x 420 mm)</t>
  </si>
  <si>
    <t>pohodna rešetka (250x420mm)</t>
  </si>
  <si>
    <t>plattform (250 x 420 mm)</t>
  </si>
  <si>
    <t>løbebro (250 x 420 mm)</t>
  </si>
  <si>
    <t>Stepenica (250 × 420 mm)</t>
  </si>
  <si>
    <t>Laufsteg (250 × 600 mm)</t>
  </si>
  <si>
    <t>walkway ( 250 × 600 mm)</t>
  </si>
  <si>
    <t>chemin de circulation (250 × 600 mm)</t>
  </si>
  <si>
    <t>Griglia pedonabile (250 x 600 mm)</t>
  </si>
  <si>
    <t xml:space="preserve"> Stoupací plošina (250 x 600 mm)</t>
  </si>
  <si>
    <t>ława kominiarska ( 250 × 600 mm)</t>
  </si>
  <si>
    <t>járórács (250 x 600 mm)</t>
  </si>
  <si>
    <t>strešná lávka (250 x 600 mm)</t>
  </si>
  <si>
    <t>loopbrug (250 x 600 mm)</t>
  </si>
  <si>
    <t>pohodna rešetka (250x600mm)</t>
  </si>
  <si>
    <t>plattform (250 x 600 mm)</t>
  </si>
  <si>
    <t>løbebro (250 x 600 mm)</t>
  </si>
  <si>
    <t>Stepenica (250 × 600 mm)</t>
  </si>
  <si>
    <t>Laufsteg (250 × 800 mm)</t>
  </si>
  <si>
    <t>walkway ( 250 × 800 mm)</t>
  </si>
  <si>
    <t>chemin de circulation (250 × 800 mm)</t>
  </si>
  <si>
    <t>Griglia pedonabile (250 x 800 mm)</t>
  </si>
  <si>
    <t xml:space="preserve"> Stoupací plošina (250 x 800 mm)</t>
  </si>
  <si>
    <t>ława kominiarska ( 250 × 800 mm)</t>
  </si>
  <si>
    <t>járórács (250 x 800 mm)</t>
  </si>
  <si>
    <t>strešná lávka (250 x 800 mm)</t>
  </si>
  <si>
    <t>loopbrug (250 x 800 mm)</t>
  </si>
  <si>
    <t>pohodna rešetka (250x800mm)</t>
  </si>
  <si>
    <t>plattform (250 x 800 mm)</t>
  </si>
  <si>
    <t>løbebro (250 x 800 mm)</t>
  </si>
  <si>
    <t>Stepenica (250 × 800 mm)</t>
  </si>
  <si>
    <t>Laufsteg (360 × 1.200 mm)</t>
  </si>
  <si>
    <t>walkway (360 x 1.200 mm)</t>
  </si>
  <si>
    <t>chemin de circulation (360 × 1 200 mm)</t>
  </si>
  <si>
    <t>Griglia pedonabile (360 x 1.200 mm)</t>
  </si>
  <si>
    <t>Stoupací plošina (360 × 1200 mm)</t>
  </si>
  <si>
    <t>Wspornik ławy kominiarskiej (360 × 1200 mm)</t>
  </si>
  <si>
    <t>tetőjárda (360 × 1200 mm)</t>
  </si>
  <si>
    <t>strešná lávka (360 × 1 200 mm)</t>
  </si>
  <si>
    <t>Loopbrug (360 × 1.200 mm)</t>
  </si>
  <si>
    <t>Brv (360 × 1.200 mm)</t>
  </si>
  <si>
    <t>gångbro (360 × 1 200 mm)</t>
  </si>
  <si>
    <t>Løbegang (360 × 1.200 mm)</t>
  </si>
  <si>
    <t>Plattform (360 × 1200 mm)</t>
  </si>
  <si>
    <t>Stepenica (360 × 1.200 mm)</t>
  </si>
  <si>
    <t>Laufsteg (360 × 800 mm)</t>
  </si>
  <si>
    <t>walkway (360 x 800 mm)</t>
  </si>
  <si>
    <t>chemin de circulation (360 × 800 mm)</t>
  </si>
  <si>
    <t>Griglia pedonabile (360 x 800 mm)</t>
  </si>
  <si>
    <t>Stoupací plošina (360 × 800 mm)</t>
  </si>
  <si>
    <t>Wspornik ławy kominiarskiej (360 × 800 mm)</t>
  </si>
  <si>
    <t>tetőjárda (360 × 800 mm)</t>
  </si>
  <si>
    <t>strešná lávka (360 × 800 mm)</t>
  </si>
  <si>
    <t>Loopbrug (360 × 800 mm)</t>
  </si>
  <si>
    <t>Brv (360 × 800 mm)</t>
  </si>
  <si>
    <t>gångbro (360 × 800 mm)</t>
  </si>
  <si>
    <t>Løbegang (360 × 800 mm)</t>
  </si>
  <si>
    <t>Plattform (360 × 800 mm)</t>
  </si>
  <si>
    <t>Stepenica (360 × 800 mm)</t>
  </si>
  <si>
    <t>Laufstegstütze</t>
  </si>
  <si>
    <t>walkway support</t>
  </si>
  <si>
    <t>držák stoupací plošiny</t>
  </si>
  <si>
    <t>tetőjárda-tartó elem</t>
  </si>
  <si>
    <t>držiak strešnej lávky</t>
  </si>
  <si>
    <t>Loopbrugondersteuning</t>
  </si>
  <si>
    <t>Opornik za oder</t>
  </si>
  <si>
    <t>stöd för gångbro</t>
  </si>
  <si>
    <t>Løbegangsholder</t>
  </si>
  <si>
    <t>Plattformstøtte</t>
  </si>
  <si>
    <t>Nosač stepenice</t>
  </si>
  <si>
    <t>Laufstegstütze auf einem Fußteil</t>
  </si>
  <si>
    <t>walkway support on one mount</t>
  </si>
  <si>
    <t>support de chemin de circulation fixé sur une platine</t>
  </si>
  <si>
    <t xml:space="preserve">Staffa per griglia pedonabile con 1 base circolare di fissaggio </t>
  </si>
  <si>
    <t>Držák stoupací plošiny na jedné podložce</t>
  </si>
  <si>
    <t>Wspornik ławy kominiarskiej z jedną częścią stopową</t>
  </si>
  <si>
    <t>tetőjárda-tartó elem egy talppal</t>
  </si>
  <si>
    <t>držiak strešnej lávky s jednou podperou</t>
  </si>
  <si>
    <t>Loopbrugondersteuning op één voetdeel</t>
  </si>
  <si>
    <t>Opornik za oder na eni nogi</t>
  </si>
  <si>
    <t>stöd för gångbro på fotstycke</t>
  </si>
  <si>
    <t>Løbegangsholder med en foddel</t>
  </si>
  <si>
    <t>Plattformstøtte på én fotdel</t>
  </si>
  <si>
    <t>Nosač stepenice na jednoj stopi</t>
  </si>
  <si>
    <t>Laufstegstütze auf zwei Fußteilen</t>
  </si>
  <si>
    <t>walkway support on two mounts</t>
  </si>
  <si>
    <t>support de chemin de circulation fixé sur deux platines</t>
  </si>
  <si>
    <t>Staffa per griglia pedonabile con 2 basi circolari di fissaggio</t>
  </si>
  <si>
    <t>Držák stoupací plošiny na dvou podložkách</t>
  </si>
  <si>
    <t>Wspornik ławy kominiarskiej z dwoma częściami stopowymi</t>
  </si>
  <si>
    <t>tetőjárda-tartó elem két talppal</t>
  </si>
  <si>
    <t>držiak strešnej lávky s dvomi podperami</t>
  </si>
  <si>
    <t>Loopbrugondersteuning op twee voet secties</t>
  </si>
  <si>
    <t>Opornik za oder na dveh nogah</t>
  </si>
  <si>
    <t>stöd för gångbro på två fotstycke</t>
  </si>
  <si>
    <t>Løbegangsholder med to foddele</t>
  </si>
  <si>
    <t>Plattformstøtte på to fotdeler</t>
  </si>
  <si>
    <t>Nosač stepenice na dvije stope</t>
  </si>
  <si>
    <t>Laufstegstütze für Laufsteg</t>
  </si>
  <si>
    <t>Wspornik ławy kominiarskiej do montażu ławy</t>
  </si>
  <si>
    <t>tetőjárda-tartó elem tetőjárdához</t>
  </si>
  <si>
    <t>držiak strešnej lávky pre strešnú lávku</t>
  </si>
  <si>
    <t>Loopbrugondersteuning voor loopbrug</t>
  </si>
  <si>
    <t>Opornik za oder za brv</t>
  </si>
  <si>
    <t>stöd för steg för gångbro</t>
  </si>
  <si>
    <t>Løbegangsholder til løbegang</t>
  </si>
  <si>
    <t>Plattformstøtte til plattform</t>
  </si>
  <si>
    <t>Nosač stepenice za stubu</t>
  </si>
  <si>
    <t>Laufstegstütze für Laufstege</t>
  </si>
  <si>
    <t>Držák stoupací plošiny - pozinkovaný</t>
  </si>
  <si>
    <t>Wspornik ławy kominiarskiej do dachów na rąbek podwójny</t>
  </si>
  <si>
    <t>járórácstartó</t>
  </si>
  <si>
    <t>loopbrugsteun voor loopbruggen</t>
  </si>
  <si>
    <t xml:space="preserve">nosilec pohodne stopnice </t>
  </si>
  <si>
    <t>plattformsstöd för plattformar</t>
  </si>
  <si>
    <t>løbebrostøtte til løbebroer</t>
  </si>
  <si>
    <t>plattformstøtte for plattform</t>
  </si>
  <si>
    <t>Nosač stepenice za stube</t>
  </si>
  <si>
    <t>Laufstegstütze (verzinkt); für Laufstege</t>
  </si>
  <si>
    <t>walkway support (galvanised); for walkways</t>
  </si>
  <si>
    <t>support de chemin de circulation (galvanisé) ; pour chemins de circulation</t>
  </si>
  <si>
    <t>wspornik ław kominiarskich ze stali ocynkowanej</t>
  </si>
  <si>
    <t xml:space="preserve">járórács tartóelem horganyzott </t>
  </si>
  <si>
    <t>držiak strešnej lávky - pozinkovaný</t>
  </si>
  <si>
    <t>loopbrugsteun gegalvaniseerd voor loopbruggen</t>
  </si>
  <si>
    <t>plattformsstöd förzinkat för plattformar</t>
  </si>
  <si>
    <t>løbebrostøtte galvaniseret til løbebroer</t>
  </si>
  <si>
    <t>plattformstøtte galvanisert for plattform</t>
  </si>
  <si>
    <t>Nosač stepenice (pocinčan), za stube</t>
  </si>
  <si>
    <t>LEGENDE:</t>
  </si>
  <si>
    <t>LEGEND:</t>
  </si>
  <si>
    <t>LÉGENDE :</t>
  </si>
  <si>
    <t>LEGENDA:</t>
  </si>
  <si>
    <t>VYSVĚTLIVKA:</t>
  </si>
  <si>
    <t>JELMAGYARÁZAT:</t>
  </si>
  <si>
    <t>FÖRKLARING:</t>
  </si>
  <si>
    <t>FORKLARING:</t>
  </si>
  <si>
    <t>Laibungsblech</t>
  </si>
  <si>
    <t>jamb flashing</t>
  </si>
  <si>
    <t>habillage de tableau</t>
  </si>
  <si>
    <t>Lamiera di rivestimento</t>
  </si>
  <si>
    <t>Profil ostění</t>
  </si>
  <si>
    <t>Blacha podsufitowa</t>
  </si>
  <si>
    <t>ablakkáva profil</t>
  </si>
  <si>
    <t>plech na ostenie</t>
  </si>
  <si>
    <t>Dakplaat</t>
  </si>
  <si>
    <t>Pločevina za špaleto</t>
  </si>
  <si>
    <t>smygplåt</t>
  </si>
  <si>
    <t>Vinduesplade</t>
  </si>
  <si>
    <t>Åpningsplate</t>
  </si>
  <si>
    <t>Lim za nišu</t>
  </si>
  <si>
    <t>Laibungsblech (Länge: 2.500 mm)</t>
  </si>
  <si>
    <t>reveal flashing; L = 2,500 mm</t>
  </si>
  <si>
    <t>habillage de tableau (longueur : 2 500 mm)</t>
  </si>
  <si>
    <t>stipite in lamiera; L = 2500 mm</t>
  </si>
  <si>
    <t>profil ostění, délka 2500 mm</t>
  </si>
  <si>
    <t>Oścież L=2500 mm</t>
  </si>
  <si>
    <t>ablakkáva profil H = 2.500 mm</t>
  </si>
  <si>
    <t>ostenie, dĺžka 2500 mm</t>
  </si>
  <si>
    <t>kozijnplaat L = 2500 mm</t>
  </si>
  <si>
    <t>Pločevina za špaleto (dolžina: 2.500 mm)</t>
  </si>
  <si>
    <t>smygplåt L = 2.500 mm</t>
  </si>
  <si>
    <t>lysningsplade L = 2.500 mm</t>
  </si>
  <si>
    <t>smygplate L = 2500 mm</t>
  </si>
  <si>
    <t>Limena špaleta L = 2.500 mm</t>
  </si>
  <si>
    <t>Leitersicherung</t>
  </si>
  <si>
    <t>ladder stabilizer</t>
  </si>
  <si>
    <t>stabilisateur d’échelle</t>
  </si>
  <si>
    <t>Sicura per scale</t>
  </si>
  <si>
    <t>Zajištění žebříku</t>
  </si>
  <si>
    <t>Zabezpieczenie drabiny</t>
  </si>
  <si>
    <t>létrabiztosító</t>
  </si>
  <si>
    <t>zaisťovač rebríka</t>
  </si>
  <si>
    <t>Openingsbescherming</t>
  </si>
  <si>
    <t>Varovalo za lestev</t>
  </si>
  <si>
    <t>stegsäkring</t>
  </si>
  <si>
    <t>Stigesikring</t>
  </si>
  <si>
    <t>Osiguranje za ljestve</t>
  </si>
  <si>
    <t>Leitungsdurchführung bei Firstentlüftung</t>
  </si>
  <si>
    <t>cable feed-through on ridge ventilation</t>
  </si>
  <si>
    <t>passage de câbles par la ventilation de faîtière</t>
  </si>
  <si>
    <t>Passaggio cavi per conversa per aerazione di colmo</t>
  </si>
  <si>
    <t>Průchod kabelového vedení hřebenovým odvětráním</t>
  </si>
  <si>
    <t>Przepust kablowy do wentylacji kalenicowej</t>
  </si>
  <si>
    <t>vezetékáthatolás gerincszellőztetés esetén</t>
  </si>
  <si>
    <t>priechodka vedenia pri odvetrávaní hrebeňa</t>
  </si>
  <si>
    <t>Kabeldoorvoer voor nokventilatie</t>
  </si>
  <si>
    <t>Preboj za napeljave pri zračniku slemena</t>
  </si>
  <si>
    <t>kabelgenomföring för nockventilation</t>
  </si>
  <si>
    <t>Ledningsgennemgang ved rygningsventilation</t>
  </si>
  <si>
    <t>Ledningsgjennomføring ved møneventilasjon</t>
  </si>
  <si>
    <t>Prolaz za kabele za odzračivanje sljemena</t>
  </si>
  <si>
    <t>Leitungsdurchführung bei Klebeeinfassung</t>
  </si>
  <si>
    <t>cable feed-through on adhesive flashing</t>
  </si>
  <si>
    <t>passage de câbles par le raccordement de ventilation à coller</t>
  </si>
  <si>
    <t>Passaggio cavi per conversa per torretta di aerazione da incollare</t>
  </si>
  <si>
    <t>Průchod kabelového vedení nalepovacím prostupem</t>
  </si>
  <si>
    <t>Przepust kablowy do klejonej oprawy pokrycia</t>
  </si>
  <si>
    <t>vezetékáthatolás ragasztható kivezető elem esetén</t>
  </si>
  <si>
    <t>priechodka vedenia pri nalepovacom prestupovom prvku</t>
  </si>
  <si>
    <t>Kabeldoorvoer voor lijmbevestiging</t>
  </si>
  <si>
    <t>Preboj za napeljave pri lepilnem robu</t>
  </si>
  <si>
    <t>kabelgenomföring med självhäftande kant</t>
  </si>
  <si>
    <t>Ledningsgennemgang ved limindfalsning</t>
  </si>
  <si>
    <t>Ledningsgjennomføring ved limfeste</t>
  </si>
  <si>
    <t>Prolaz za kabele za lijepljene podloge</t>
  </si>
  <si>
    <t>Leitungsdurchführung bei Solarluke</t>
  </si>
  <si>
    <t>cable feed-through on roof conduit</t>
  </si>
  <si>
    <t>passage de câbles par la chatière pour panneaux solaires</t>
  </si>
  <si>
    <t>Passaggio cavi per conversa per bocchetta Solar</t>
  </si>
  <si>
    <t>Průchod kabelového vedení Solar haubnou</t>
  </si>
  <si>
    <t>Przepust kablowy przewodów instalacji fotowoltaicznej</t>
  </si>
  <si>
    <t>vezetékáthatolás Solar kábelátvezető elem esetén</t>
  </si>
  <si>
    <t>priechodka vedenia pri prestupovom prvku solárnych vedení</t>
  </si>
  <si>
    <t>Kabeldoorvoer voor solarluik</t>
  </si>
  <si>
    <t>Preboj za napeljave pri solarni lini</t>
  </si>
  <si>
    <t>kabelgenomföring vid sollucka</t>
  </si>
  <si>
    <t>Ledningsgennemgang ved tagkanal</t>
  </si>
  <si>
    <t>Ledningsgjennomføring ved solcelleluke</t>
  </si>
  <si>
    <t>Prolaz za kabele za solar uvodnicu</t>
  </si>
  <si>
    <t>m</t>
  </si>
  <si>
    <t>bm</t>
  </si>
  <si>
    <t>mb</t>
  </si>
  <si>
    <t>fm</t>
  </si>
  <si>
    <r>
      <t>m</t>
    </r>
    <r>
      <rPr>
        <vertAlign val="superscript"/>
        <sz val="11"/>
        <color indexed="8"/>
        <rFont val="Arial"/>
        <family val="2"/>
      </rPr>
      <t>1</t>
    </r>
  </si>
  <si>
    <t>tekoči meter</t>
  </si>
  <si>
    <t>lpm</t>
  </si>
  <si>
    <t>lbm</t>
  </si>
  <si>
    <t>lm</t>
  </si>
  <si>
    <t>Lieferadresse:</t>
  </si>
  <si>
    <t>Delivery address:</t>
  </si>
  <si>
    <t>Adresse de livraison :</t>
  </si>
  <si>
    <t>Indirizzo di consegna:</t>
  </si>
  <si>
    <t>Dodací adresa:</t>
  </si>
  <si>
    <t>Adres dostawy:</t>
  </si>
  <si>
    <t>Szállítási cím:</t>
  </si>
  <si>
    <t>Dodacia adresa:</t>
  </si>
  <si>
    <t>Leveringsadres:</t>
  </si>
  <si>
    <t>naslov za dostavo</t>
  </si>
  <si>
    <t>Leveransadress:</t>
  </si>
  <si>
    <t>Leveringsadresse:</t>
  </si>
  <si>
    <t>Adresa isporuke:</t>
  </si>
  <si>
    <t>liniert</t>
  </si>
  <si>
    <t>lined</t>
  </si>
  <si>
    <t>ligné</t>
  </si>
  <si>
    <t>rigato</t>
  </si>
  <si>
    <t>linkovaný</t>
  </si>
  <si>
    <t>w linie</t>
  </si>
  <si>
    <t>mikrobordás</t>
  </si>
  <si>
    <t>čiarovaný</t>
  </si>
  <si>
    <t>gelinieerd</t>
  </si>
  <si>
    <t>črtano</t>
  </si>
  <si>
    <t>linjerad</t>
  </si>
  <si>
    <t>linjeret</t>
  </si>
  <si>
    <t>med linjer</t>
  </si>
  <si>
    <t>linirano</t>
  </si>
  <si>
    <t>Lochblech</t>
  </si>
  <si>
    <t>perforated metal plate</t>
  </si>
  <si>
    <t>bande d’aluminium perforée</t>
  </si>
  <si>
    <t>Nastro forato</t>
  </si>
  <si>
    <t>děrovaný plech</t>
  </si>
  <si>
    <t>Blacha perforowana</t>
  </si>
  <si>
    <t>perforált lemez</t>
  </si>
  <si>
    <t>perforovaný plech</t>
  </si>
  <si>
    <t>Geperforeerde plaat</t>
  </si>
  <si>
    <t>Perforirana pločevina</t>
  </si>
  <si>
    <t>perforerad plåt</t>
  </si>
  <si>
    <t>Hulplade</t>
  </si>
  <si>
    <t>Hullplate</t>
  </si>
  <si>
    <t>Perforirani lim</t>
  </si>
  <si>
    <t>Lochblech (⌀ 5 mm) ca. 24 kg/Rolle (0,7 × 1.000 mm)</t>
  </si>
  <si>
    <t>perforated plate (Ø 5 mm)
approx. 24 kg/roll (0.7 × 1,000 mm)</t>
  </si>
  <si>
    <t>bande d’aluminium perforée (⌀ 5 mm) env. 24 kg/bobine (0,7 × 1 000 mm)</t>
  </si>
  <si>
    <t>Nastro forato, fotro ø 5 mm, rotolo da ca. 24Kg (0,7x1000mm)</t>
  </si>
  <si>
    <t>Děrovaný plech, velikost děr 5 mm
cca. 24kg/svitek (0,7x1.000 mm)</t>
  </si>
  <si>
    <t>blacha perforowana (Ø 5 mm) około 24 kg/rolka (0.7 × 1,000 mm)</t>
  </si>
  <si>
    <t>perforált lemez lyukátmérő 5mm, kb 24kg/tekercs (0,7 x 1.000mm)</t>
  </si>
  <si>
    <t>dierovaný plech, veľkosť dier 5 mm
cca 24kg/zvitok (0,7 x 1.000 mm)</t>
  </si>
  <si>
    <t>geperforeerde plaat DM 5 mm
ca. 24 kg/rol (0,7 x 1000 mm)</t>
  </si>
  <si>
    <t>perforirana pločevina DM 5 mm ca. 24 kg/kolut (0,7 x 1.000mm)</t>
  </si>
  <si>
    <t>hålplåt DM 5 mm
cirka 24kg/rulle (0,7 x 1.000 mm)</t>
  </si>
  <si>
    <t>hulplade DM 5 mm
ca. 24 kg/rulle (0,7x1.000 mm)</t>
  </si>
  <si>
    <t>perforert plate DM 5 mm
ca. 24 kg/rull (0,7x1000 mm)</t>
  </si>
  <si>
    <t>Perforirani lim (⌀ 5 mm) cca. 24 kg/kolut (0,7 × 1.000 mm)</t>
  </si>
  <si>
    <t>Lochblech gekantet</t>
  </si>
  <si>
    <t>perforated metal plate (canted)</t>
  </si>
  <si>
    <t>bande d’aluminium perforée (pliée)</t>
  </si>
  <si>
    <t>Nastro forato squadrato</t>
  </si>
  <si>
    <t>Děrovaný plech hraněný</t>
  </si>
  <si>
    <t>Płyta perforowana z obrzeżem</t>
  </si>
  <si>
    <t>perforált lemez, hajtott</t>
  </si>
  <si>
    <t>perforovaný plech ohýbaný</t>
  </si>
  <si>
    <t>Geperforeerde beplating omrand</t>
  </si>
  <si>
    <t>Perforirana pločevina obrobljena</t>
  </si>
  <si>
    <t>kantad perforerad plåt</t>
  </si>
  <si>
    <t>Hulplade kantet</t>
  </si>
  <si>
    <t>Kantet hullplate</t>
  </si>
  <si>
    <t>Perforirani lim, kantiran</t>
  </si>
  <si>
    <t>Luftdichte Schicht (Dampfsperre)</t>
  </si>
  <si>
    <t>air-tight layer (vapour barrier)</t>
  </si>
  <si>
    <t>écran imperméable à l’air (pare-vapeur)</t>
  </si>
  <si>
    <t>Strato ermetico (barriera antivapore)</t>
  </si>
  <si>
    <t>vzduchotěsná vrstva/parozábrana</t>
  </si>
  <si>
    <t>Warstwa powietrznoszczelna (paroizolacja)</t>
  </si>
  <si>
    <t>légtömör réteg (párazáró réteg)</t>
  </si>
  <si>
    <t>vzduchotesná vrstva (parozábrana)</t>
  </si>
  <si>
    <t>Luchtdichte laag (dampscherm)</t>
  </si>
  <si>
    <t>Zračnotesni sloj (parna zapora)</t>
  </si>
  <si>
    <t>lufttätt skikt (ångspärr)</t>
  </si>
  <si>
    <t>Lufttæt lag (dampspærre)</t>
  </si>
  <si>
    <t>Lufttett lag (dampsperre)</t>
  </si>
  <si>
    <t>Nepropusni sloj (parna brana)</t>
  </si>
  <si>
    <t>Lüftungsband</t>
  </si>
  <si>
    <t>ventilation screen</t>
  </si>
  <si>
    <t>bavette ventilée</t>
  </si>
  <si>
    <t>Lamiera forata di ventilazione</t>
  </si>
  <si>
    <t>větrací pás</t>
  </si>
  <si>
    <t xml:space="preserve">Listwa wentylacyjna </t>
  </si>
  <si>
    <t>szellőzőszalag</t>
  </si>
  <si>
    <t>vetrací pás</t>
  </si>
  <si>
    <t>ventilatieband</t>
  </si>
  <si>
    <t xml:space="preserve">perforirani trak </t>
  </si>
  <si>
    <t>ventilationsplåt</t>
  </si>
  <si>
    <t>ventilationsbånd</t>
  </si>
  <si>
    <t>ventilasjonsplate</t>
  </si>
  <si>
    <t>Traka za odzračivanje</t>
  </si>
  <si>
    <t>M10-Gewindedorn</t>
  </si>
  <si>
    <t>M10 thread pin</t>
  </si>
  <si>
    <t>goujon fileté M10</t>
  </si>
  <si>
    <t>Chiodo filettato M10</t>
  </si>
  <si>
    <t>Trn se závitem M10</t>
  </si>
  <si>
    <t>M10 Trzpień gwintowany</t>
  </si>
  <si>
    <t>M10 menetes szár</t>
  </si>
  <si>
    <t xml:space="preserve">tŕň so závitom M10 </t>
  </si>
  <si>
    <t>M10 schroefdraaddoorn</t>
  </si>
  <si>
    <t>M10 navojna konica</t>
  </si>
  <si>
    <t>M10 gängad dorn</t>
  </si>
  <si>
    <t>M10 gevinddorn</t>
  </si>
  <si>
    <t>M10 gjengestift</t>
  </si>
  <si>
    <t>M10 navojni trn</t>
  </si>
  <si>
    <t>Mansardenknick</t>
  </si>
  <si>
    <t>mansard crease</t>
  </si>
  <si>
    <t>brisure ou ligne de bris (combles mansardés)</t>
  </si>
  <si>
    <t>Cambio di pendenza della mansarda</t>
  </si>
  <si>
    <t>Mansardový zlom</t>
  </si>
  <si>
    <t>Załamanie mansardowe</t>
  </si>
  <si>
    <t>manzárdtörés</t>
  </si>
  <si>
    <t>manzardové zalomenie</t>
  </si>
  <si>
    <t>Mansarde bocht</t>
  </si>
  <si>
    <t>Mansardni pregib</t>
  </si>
  <si>
    <t>mansardvinkel</t>
  </si>
  <si>
    <t>Mansardknæk</t>
  </si>
  <si>
    <t>Mansardtak</t>
  </si>
  <si>
    <t>Pregib mansarde</t>
  </si>
  <si>
    <t>Maßangaben in mm</t>
  </si>
  <si>
    <t>dimensions in mm</t>
  </si>
  <si>
    <t>dimensions en mm</t>
  </si>
  <si>
    <t>Indicazione misure in mm</t>
  </si>
  <si>
    <t>Rozměry v mm</t>
  </si>
  <si>
    <t>Wymiary w mm</t>
  </si>
  <si>
    <t>méretek mm-ben</t>
  </si>
  <si>
    <t>rozmerové údaje v mm</t>
  </si>
  <si>
    <t>Afmetingen in mm</t>
  </si>
  <si>
    <t>Mere v mm</t>
  </si>
  <si>
    <t>Mått i mm</t>
  </si>
  <si>
    <t>Mål i mm</t>
  </si>
  <si>
    <t>Dimensjoner i mm</t>
  </si>
  <si>
    <t>Dimenzije u mm</t>
  </si>
  <si>
    <t>Maße:</t>
  </si>
  <si>
    <t>Dimensions:</t>
  </si>
  <si>
    <t>wymiary:</t>
  </si>
  <si>
    <t>Rozmery:</t>
  </si>
  <si>
    <t>Afmetingen:</t>
  </si>
  <si>
    <t>Mål:</t>
  </si>
  <si>
    <t>Mauer</t>
  </si>
  <si>
    <t>wall</t>
  </si>
  <si>
    <t>mur</t>
  </si>
  <si>
    <t>Muro</t>
  </si>
  <si>
    <t>zdivo</t>
  </si>
  <si>
    <t>Ściana</t>
  </si>
  <si>
    <t>fal</t>
  </si>
  <si>
    <t>múr</t>
  </si>
  <si>
    <t>Muur</t>
  </si>
  <si>
    <t>Zid</t>
  </si>
  <si>
    <t>murvägg</t>
  </si>
  <si>
    <t>Mur</t>
  </si>
  <si>
    <t>Murvegg</t>
  </si>
  <si>
    <t>Mauerabdeckung</t>
  </si>
  <si>
    <t>wall flashing</t>
  </si>
  <si>
    <t>couvertine (couronnement de muret)</t>
  </si>
  <si>
    <t>Copertura muro</t>
  </si>
  <si>
    <t>Oplechování atiky</t>
  </si>
  <si>
    <t>Pokrycie ścienne</t>
  </si>
  <si>
    <t>falburkolat</t>
  </si>
  <si>
    <t>oplechovanie múru</t>
  </si>
  <si>
    <t>Muurafdekking</t>
  </si>
  <si>
    <t>Pokrov za zid</t>
  </si>
  <si>
    <t>murbeklädnad</t>
  </si>
  <si>
    <t>Murafdækning</t>
  </si>
  <si>
    <t>Veggkledning</t>
  </si>
  <si>
    <t>Zidna obloga</t>
  </si>
  <si>
    <t>Mauerwerk</t>
  </si>
  <si>
    <t>masonry</t>
  </si>
  <si>
    <t>maçonnerie</t>
  </si>
  <si>
    <t>Elemento in muratura</t>
  </si>
  <si>
    <t>Zdivo</t>
  </si>
  <si>
    <t>Murarstwo</t>
  </si>
  <si>
    <t>falazat</t>
  </si>
  <si>
    <t>murivo</t>
  </si>
  <si>
    <t>Metselwerk</t>
  </si>
  <si>
    <t>Zidava</t>
  </si>
  <si>
    <t>murverk</t>
  </si>
  <si>
    <t>Murværk</t>
  </si>
  <si>
    <t>Murverk</t>
  </si>
  <si>
    <t>Zidarstvo</t>
  </si>
  <si>
    <t>max.</t>
  </si>
  <si>
    <t>max</t>
  </si>
  <si>
    <t>maks.</t>
  </si>
  <si>
    <t>najv.</t>
  </si>
  <si>
    <t>Mechanisch befestigt auf Aluminium-Unterkonstruktion</t>
  </si>
  <si>
    <t>fastened mechanically on the aluminium substructure</t>
  </si>
  <si>
    <t>fixation mécanique sur sous-construction en aluminium</t>
  </si>
  <si>
    <t>Fissato meccanicamente su una sottostruttura in alluminio</t>
  </si>
  <si>
    <t>Mechanicky připevněno na hliníkovou spodní konstrukci</t>
  </si>
  <si>
    <t>Mocowanie mechaniczne do aluminiowej konstrukcji nośnej</t>
  </si>
  <si>
    <t>mechanikusan rögzítve az alumínium alátétszerkezetre</t>
  </si>
  <si>
    <t>mechanicky upevnený na hliníkovom nosnom rošte</t>
  </si>
  <si>
    <t>Mechanisch bevestigd aan aluminium onderconstructie</t>
  </si>
  <si>
    <t>Mehanska pritrditev na aluminijasto podkonstrukcijo</t>
  </si>
  <si>
    <t>Mekaniskt fäst på en aluminiumunderkonstruktion</t>
  </si>
  <si>
    <t>Mekanisk fastgjort af aluminium-underkonstruktion</t>
  </si>
  <si>
    <t>Mekanisk festet på underkonstruksjon i aluminium</t>
  </si>
  <si>
    <t>Mehanički pričvršćeno na aluminijsku potkonstrukciju</t>
  </si>
  <si>
    <t>Mechanisch befestigt auf Holz-Unterkonstruktion</t>
  </si>
  <si>
    <t>fastened mechanically on the wood substructure</t>
  </si>
  <si>
    <t>fixation mécanique sur sous-construction bois</t>
  </si>
  <si>
    <t>Fissato meccanicamente su una sottostruttura in legno</t>
  </si>
  <si>
    <t>Mechanicky připevněno na dřevěnou spodní konstrukci</t>
  </si>
  <si>
    <t>Mocowanie mechaniczne do drewnianej konstrukcji nośnej</t>
  </si>
  <si>
    <t>mechanikusan rögzítve fa alátétszerkezetre</t>
  </si>
  <si>
    <t>mechanicky upevnený na drevenom nosnom rošte</t>
  </si>
  <si>
    <t>Mechanisch bevestigd op houten onderconstructie</t>
  </si>
  <si>
    <t>Mehanska pritrditev na leseno podkonstrukcijo</t>
  </si>
  <si>
    <t>Mekaniskt fäst på en träunderkonstruktion</t>
  </si>
  <si>
    <t>Mekanisk fastgjort af træ-underkonstruktion</t>
  </si>
  <si>
    <t>Mekanisk festet på underkonstruksjon i tre</t>
  </si>
  <si>
    <t>Mehanički pričvršćeno na drvenu potkonstrukciju</t>
  </si>
  <si>
    <t>Menge</t>
  </si>
  <si>
    <t>Quantity</t>
  </si>
  <si>
    <t>quantité</t>
  </si>
  <si>
    <t>Quantità</t>
  </si>
  <si>
    <t>Množství</t>
  </si>
  <si>
    <t>Ilość</t>
  </si>
  <si>
    <t>Mennyiségi egység:</t>
  </si>
  <si>
    <t>Množstvo</t>
  </si>
  <si>
    <t>Aantal</t>
  </si>
  <si>
    <t>Količina v :</t>
  </si>
  <si>
    <t>Mängd</t>
  </si>
  <si>
    <t>Mængde</t>
  </si>
  <si>
    <t>Mengde</t>
  </si>
  <si>
    <t>Količina</t>
  </si>
  <si>
    <t>Mengen in:</t>
  </si>
  <si>
    <t>Quantities in:</t>
  </si>
  <si>
    <t>Quantités en :</t>
  </si>
  <si>
    <t>Quantità espresse in:</t>
  </si>
  <si>
    <t>Množství v:</t>
  </si>
  <si>
    <t>Ilość:</t>
  </si>
  <si>
    <t>Množstvo v:</t>
  </si>
  <si>
    <t>Aantallen in:</t>
  </si>
  <si>
    <t>Mängder i:</t>
  </si>
  <si>
    <t>Mængder i:</t>
  </si>
  <si>
    <t>Mengder i:</t>
  </si>
  <si>
    <t>Količina u:</t>
  </si>
  <si>
    <t>Mengenermittlung</t>
  </si>
  <si>
    <t>Quantity evaluation</t>
  </si>
  <si>
    <t>calcul des quantités requises</t>
  </si>
  <si>
    <t>Distinta materiali</t>
  </si>
  <si>
    <t>Výpis materiálu</t>
  </si>
  <si>
    <t>Zapytanie ilościowe:</t>
  </si>
  <si>
    <t>mennyiségszámítás</t>
  </si>
  <si>
    <t>Mengenermittlung/Anfrage_SW</t>
  </si>
  <si>
    <t>aanvraag</t>
  </si>
  <si>
    <t>Ocenitev količine</t>
  </si>
  <si>
    <t>Beregning af antal</t>
  </si>
  <si>
    <t>Mengdeangivelse</t>
  </si>
  <si>
    <t>Određivanje količine</t>
  </si>
  <si>
    <t>Mengenermittlung/Anfrage</t>
  </si>
  <si>
    <t>Material quotaion / inquiry</t>
  </si>
  <si>
    <t>Question / Quantités requises</t>
  </si>
  <si>
    <t>Distinta materiali/Richiesta offerta</t>
  </si>
  <si>
    <t>Výpis materiálu/poptávka</t>
  </si>
  <si>
    <t>mennyiségszámítás / árajánlatkérés</t>
  </si>
  <si>
    <t>Výpis materiálu / dopyt</t>
  </si>
  <si>
    <t>Aantallen/aanvraag</t>
  </si>
  <si>
    <t>Ocenitev količine/povpraševanje</t>
  </si>
  <si>
    <t>Mängdberäkning/vid förfrågan</t>
  </si>
  <si>
    <t>Mængdeundersøgelse/Forespørgsel</t>
  </si>
  <si>
    <t>Mengdeberegning/forespørsel</t>
  </si>
  <si>
    <t>Određivanje količine/Upit</t>
  </si>
  <si>
    <t>Metalleindeckung (Kleinformat)</t>
  </si>
  <si>
    <t xml:space="preserve">metal roof covering (small format) </t>
  </si>
  <si>
    <t>couverture métallique (petits formats)</t>
  </si>
  <si>
    <t>Copertura metallica (formato piccolo)</t>
  </si>
  <si>
    <t>hliníková krytina (maloformát)</t>
  </si>
  <si>
    <t>Metalowe pokrycia dachowe (mały format)</t>
  </si>
  <si>
    <t>fémburkolat (kis formátum)</t>
  </si>
  <si>
    <t>kovová krytina (maloformát)</t>
  </si>
  <si>
    <t>Metalen dakbedekking (klein formaat)</t>
  </si>
  <si>
    <t>Kovinska kritina (majhen format)</t>
  </si>
  <si>
    <t>Metalltak (litet format)</t>
  </si>
  <si>
    <t>Metalinddækning (mindre format)</t>
  </si>
  <si>
    <t>Metallkledning (småformat)</t>
  </si>
  <si>
    <t>Metalni krov (mali format)</t>
  </si>
  <si>
    <t>min.</t>
  </si>
  <si>
    <t>min</t>
  </si>
  <si>
    <t>najm.</t>
  </si>
  <si>
    <t>MINDESTDACHNEIGUNG</t>
  </si>
  <si>
    <t>MINIMUM ROOF PITCH</t>
  </si>
  <si>
    <t>PENTE DE TOIT MINIMUM</t>
  </si>
  <si>
    <t>PENDENZA MINIMA DEL TETTO</t>
  </si>
  <si>
    <t>MINIMÁLNÍ SKLON</t>
  </si>
  <si>
    <t>MINIMALNY KĄT NACHYLENIA DACHU</t>
  </si>
  <si>
    <t>MINIMÁLIS TETŐHAJLÁSSZÖG</t>
  </si>
  <si>
    <t>MINIMÁLNY SKLON STRECHY</t>
  </si>
  <si>
    <t>MINIMALE DAKHELLING</t>
  </si>
  <si>
    <t>NAJMANJŠI NAKLON STREHE</t>
  </si>
  <si>
    <t>LÄGSTA TAKLUTNING</t>
  </si>
  <si>
    <t>MIN. TAGHÆLDNING</t>
  </si>
  <si>
    <t>MINSTE TAKVINKEL</t>
  </si>
  <si>
    <t>MINIMALNI NAGIB KROVA</t>
  </si>
  <si>
    <t>Mindestdachneigung</t>
  </si>
  <si>
    <t>minimum roof pitch with products</t>
  </si>
  <si>
    <t>pente de toit minimum</t>
  </si>
  <si>
    <t>Pendenza minima del tetto</t>
  </si>
  <si>
    <t>Minimální střešní sklony u produktů</t>
  </si>
  <si>
    <t>Minimalny kąt nachylenia dachu</t>
  </si>
  <si>
    <t>minimális tetőhajlásszög</t>
  </si>
  <si>
    <t>minimálny sklon strechy</t>
  </si>
  <si>
    <t>Minimale dakhelling</t>
  </si>
  <si>
    <t>Najmanjši naklon strehe</t>
  </si>
  <si>
    <t>Lägsta taklutning</t>
  </si>
  <si>
    <t>Min. taghældning</t>
  </si>
  <si>
    <t>Minste takvinkel</t>
  </si>
  <si>
    <t>Minimalni nagib krova</t>
  </si>
  <si>
    <t>Mindestgefälle: 3°</t>
  </si>
  <si>
    <t>minimum gradient 3°</t>
  </si>
  <si>
    <t>inclinaison minimum : 3°</t>
  </si>
  <si>
    <t>Pendenza minima: 3°</t>
  </si>
  <si>
    <t>Minimální sklon 3°</t>
  </si>
  <si>
    <t>Minimalny spadek: 3°</t>
  </si>
  <si>
    <t>minimális lejtés: 3°</t>
  </si>
  <si>
    <t>Minimálny spád: 3°</t>
  </si>
  <si>
    <t>Minimale helling: 3°</t>
  </si>
  <si>
    <t>Najmanjši padec: 3°</t>
  </si>
  <si>
    <t>Lägsta taklutning: 3°</t>
  </si>
  <si>
    <t>Mindste hældning: 3°</t>
  </si>
  <si>
    <t>Minste helling: 3°</t>
  </si>
  <si>
    <t>Minimalni gradijent: 3°</t>
  </si>
  <si>
    <t>Mindestmenge</t>
  </si>
  <si>
    <t>Minimum amount</t>
  </si>
  <si>
    <t>quantité minimum</t>
  </si>
  <si>
    <t>Importo minimo</t>
  </si>
  <si>
    <t>Minimální částka</t>
  </si>
  <si>
    <t>Minimalna kwota</t>
  </si>
  <si>
    <t>Minimális összeg</t>
  </si>
  <si>
    <t>Minimálna suma</t>
  </si>
  <si>
    <t>Minimumbedrag</t>
  </si>
  <si>
    <t>Najmanjši znesek</t>
  </si>
  <si>
    <t>Minsta belopp</t>
  </si>
  <si>
    <t>Minimumsbeløb</t>
  </si>
  <si>
    <t>Minimumsbeløp</t>
  </si>
  <si>
    <t>Najmanja količina</t>
  </si>
  <si>
    <t>MIT Wärmedämmung</t>
  </si>
  <si>
    <t>WITH thermal insulation</t>
  </si>
  <si>
    <t>AVEC isolation thermique</t>
  </si>
  <si>
    <t>CON isolante termico</t>
  </si>
  <si>
    <t>Včetně zateplení</t>
  </si>
  <si>
    <t xml:space="preserve">Z izolacją termiczną </t>
  </si>
  <si>
    <t>hőszigeteléssel</t>
  </si>
  <si>
    <t>vrátane zateplenia</t>
  </si>
  <si>
    <t>MET isolatie</t>
  </si>
  <si>
    <t>S toplotno izolacija</t>
  </si>
  <si>
    <t>MED värmeisolering</t>
  </si>
  <si>
    <t>MED varmeisolering</t>
  </si>
  <si>
    <t>MED varmeisolasjon</t>
  </si>
  <si>
    <t>S toplinskom izolacijom</t>
  </si>
  <si>
    <t>mit Zusatzfalz</t>
  </si>
  <si>
    <t>with additional joint</t>
  </si>
  <si>
    <t>avec joint supplémentaire</t>
  </si>
  <si>
    <t>con aggraffatura supplementare</t>
  </si>
  <si>
    <t>s přídavnou drážkou</t>
  </si>
  <si>
    <t>z dodatkową zakładką</t>
  </si>
  <si>
    <t>kiegészítő korccal</t>
  </si>
  <si>
    <t>s prídavnou drážkou</t>
  </si>
  <si>
    <t>met extra naad</t>
  </si>
  <si>
    <t>z dodatnim zgibom</t>
  </si>
  <si>
    <t>med extra fals</t>
  </si>
  <si>
    <t>med ekstrafals</t>
  </si>
  <si>
    <t>med tilleggsfals</t>
  </si>
  <si>
    <t>s dodatnim falcom</t>
  </si>
  <si>
    <t>Montage mit Unterlagsplatte</t>
  </si>
  <si>
    <t>installation with base plate</t>
  </si>
  <si>
    <t>pose avec plaque de support</t>
  </si>
  <si>
    <t>Montaggio con sottopiastra</t>
  </si>
  <si>
    <t>provedení s montážní podložkou</t>
  </si>
  <si>
    <t>Mocowanie z płytą podkładową</t>
  </si>
  <si>
    <t>szerelés alátétlemezzel</t>
  </si>
  <si>
    <t>montáž so spevňovacou podložkou</t>
  </si>
  <si>
    <t>Montage met steunplaat</t>
  </si>
  <si>
    <t>Montaža s podložko</t>
  </si>
  <si>
    <t>Montering med mellanlägg</t>
  </si>
  <si>
    <t>Montering med underlagsplade</t>
  </si>
  <si>
    <t>Montering med underlagsplate</t>
  </si>
  <si>
    <t>Montaža s osnovnom pločom</t>
  </si>
  <si>
    <t>Montage ohne Unterlagsplatte</t>
  </si>
  <si>
    <t>installation without base plate</t>
  </si>
  <si>
    <t>pose sans plaque de support</t>
  </si>
  <si>
    <t>Montaggio senza sottopiastra</t>
  </si>
  <si>
    <t>provedení bez montážní podložky</t>
  </si>
  <si>
    <t>Mocowanie bez płyty podkładowej</t>
  </si>
  <si>
    <t>szerelés alátétlemez nélkül</t>
  </si>
  <si>
    <t>montáž bez spevňovacej podložky</t>
  </si>
  <si>
    <t>Montage zonder steunplaat</t>
  </si>
  <si>
    <t>Montaža brez podložke</t>
  </si>
  <si>
    <t>Montering utan mellanlägg</t>
  </si>
  <si>
    <t>Montering uden underlagsplade</t>
  </si>
  <si>
    <t>Montering uten underlagsplate</t>
  </si>
  <si>
    <t>Montaža bez osnovne ploče</t>
  </si>
  <si>
    <t>Montagevariante Nieten (zusätzliches Kleben nicht erforderlich)</t>
  </si>
  <si>
    <t>Rivet mounting options
(additional bonding not required)</t>
  </si>
  <si>
    <t>variante de montage — rivetage (aucun collage requis)</t>
  </si>
  <si>
    <t>Variante di montaggio con rivetti (incollaggio aggiuntivo non necessario)</t>
  </si>
  <si>
    <t>Montážní varianta "Nýtování" (s podtěsněním)</t>
  </si>
  <si>
    <t>Wariant montażowy z nitami (dodatkowe klejenie niewymagane)</t>
  </si>
  <si>
    <t>szegecses szerelési változat (további ragasztás nem szükséges)</t>
  </si>
  <si>
    <t>variant montáže nitovanie (dodatočné lepenie nie je potrebné)</t>
  </si>
  <si>
    <t>Montagevariant klinknagels (extra verlijming niet nodig)</t>
  </si>
  <si>
    <t>Varianta montaže kovice (dodatno lepljenje ni potrebno)</t>
  </si>
  <si>
    <t>Monteringsvariant med nitar (extra limning krävs ej)</t>
  </si>
  <si>
    <t>Monteringsvarianter nitter (ekstra klæbning er ikke påkrævet)</t>
  </si>
  <si>
    <t>Monteringsvariant med fastspikring (ekstra liming er ikke nødvendig)</t>
  </si>
  <si>
    <t>Varijanta montaže zakivanje (dodatno lijepljenje nije potrebno)</t>
  </si>
  <si>
    <t>Montagehilfe für Sturmsicherungsclip (für Materialstärke von 1,0 mm)</t>
  </si>
  <si>
    <t>storm-proof clip mounting aid 1,0 mm</t>
  </si>
  <si>
    <t>cale d’espacement pour clip tempête (épaisseur du matériau : 1,0 mm)</t>
  </si>
  <si>
    <t>dima di ausilio per montaggio della clip antivento (per spessore di 1,0 mm)</t>
  </si>
  <si>
    <t>montážní pomůcka pro clipsy 1,0 mm</t>
  </si>
  <si>
    <t>Przyrząd montażowy klipsu przeciwburzowego 1,0 mm</t>
  </si>
  <si>
    <t>viharkapocs rögzítőelem 1,0mm</t>
  </si>
  <si>
    <t>montážna pomôcka pre antivibračnú svorku 1,0 mm</t>
  </si>
  <si>
    <t>montagehulp stormborgingsclip voor materiaaldikte 1,0 mm</t>
  </si>
  <si>
    <t>Pomoč za montažo za varnostne sponke (za debelino materiala 1,0 mm)</t>
  </si>
  <si>
    <t>monteringshjälp stormsäkringsclips för materialtjocklek 1,0 mm</t>
  </si>
  <si>
    <t>monteringshjælp stormsikringsklips til materialetykkelse 1,0 mm</t>
  </si>
  <si>
    <t>monteringshjelp stormsikringsklips for materialtykkelse 1,0 mm</t>
  </si>
  <si>
    <t>Pomoć kod montaže Sigurnosni clip držač kod nevremena za debljinu materijala 1,0mm</t>
  </si>
  <si>
    <t>Montagehilfe für Sturmsicherungsclip (für Materialstärke von 1,2 mm)</t>
  </si>
  <si>
    <t>storm-proof clip mounting aid 1,2 mm</t>
  </si>
  <si>
    <t>cale d’espacement pour clip tempête (épaisseur du matériau : 1,2 mm)</t>
  </si>
  <si>
    <t>dima di ausilio per montaggio della clip antivento (per spessore di 1,2 mm)</t>
  </si>
  <si>
    <t>montážní pomůcka pro clipsy 1,2 mm</t>
  </si>
  <si>
    <t>Przyrząd montażowy klipsu przeciwburzowego 1,2 mm</t>
  </si>
  <si>
    <t>viharkapocs rögzítőelem 1,2mm</t>
  </si>
  <si>
    <t>montážna pomôcka pre antivibračnú svorku 1,2 mm</t>
  </si>
  <si>
    <t>montagehulp stormborgingsclip voor materiaaldikte 1,2 mm</t>
  </si>
  <si>
    <t>Pomoč za montažo za varnostne sponke (za debelino materiala 1,2 mm)</t>
  </si>
  <si>
    <t>monteringshjälp stormsäkringsclips för materialtjocklek 1,2 mm</t>
  </si>
  <si>
    <t>monteringshjælp stormsikringsklips til materialetykkelse 1,2mm</t>
  </si>
  <si>
    <t>monteringshjelp stormsikringsklips for materialtykkelse 1,2mm</t>
  </si>
  <si>
    <t>Pomoć kod montaže Sigurnosni clip držač kod nevremena za debljinu materijala 1,2mm</t>
  </si>
  <si>
    <t>Montagelochabdeckung (⌀ 30 mm)</t>
  </si>
  <si>
    <t>mounting hole cover Ø 30 mm</t>
  </si>
  <si>
    <t>cache-trou (⌀ 30 mm)</t>
  </si>
  <si>
    <t>borchia tappabuchi Ø 30 mm</t>
  </si>
  <si>
    <t>montážní krytka Ø 30 mm</t>
  </si>
  <si>
    <t>Zaślepka ø 30 mm</t>
  </si>
  <si>
    <t>lyuktakaró ø 30 mm</t>
  </si>
  <si>
    <t>montážna krytka  Ø 30 mm</t>
  </si>
  <si>
    <t>montagegatafdekking Ø 30 mm</t>
  </si>
  <si>
    <t>Pokrov montažne luknje (⌀ 30 mm)</t>
  </si>
  <si>
    <t>monteringshålkåpa Ø 30 mm</t>
  </si>
  <si>
    <t>monteringshulafdækning Ø 30 mm</t>
  </si>
  <si>
    <t>monteringshulldeksel Ø 30 mm</t>
  </si>
  <si>
    <t>Pokrov montažne rupe Ø 30 mm</t>
  </si>
  <si>
    <t>Montagevariante Kleben (Klebebereich; zusätzliches Nieten nicht erforderlich)</t>
  </si>
  <si>
    <t>Bonding mounting options
bonding area
(additional riveting not required)</t>
  </si>
  <si>
    <t>variante de montage — collage (surface de collage ; aucun rivetage requis)</t>
  </si>
  <si>
    <t>Variante di montaggio con incollaggio (area adesiva; rivettatura aggiuntiva non necessaria)</t>
  </si>
  <si>
    <t>Montážní varianta "Lepení" (dodatečné nýtování není nutné)</t>
  </si>
  <si>
    <t>Wariant montażowy z klejeniem (obszar klejenia; dodatkowe nitowanie niewymagane)</t>
  </si>
  <si>
    <t>ragasztásos szerelési változat (ragasztott felület, további szegecselés nem szükséges)</t>
  </si>
  <si>
    <t>variant montáže lepenie (lepená oblasť; dodatočné nitovanie nie je potrebné)</t>
  </si>
  <si>
    <t>Montagevariant lijmen (lijmvlak; extra klinknagels niet nodig)</t>
  </si>
  <si>
    <t>Varianta montaže lepljenje (območje lepljenja; dodatno zakovičenje ni potrebno)</t>
  </si>
  <si>
    <t>Monteringsvariant limning (limyta; extra nitar krävs ej)</t>
  </si>
  <si>
    <t>Monteringsvarianter limning (ekstra nitter er ikke påkrævet)</t>
  </si>
  <si>
    <t>Monteringsvariant med liming (ekstra fastspikring er ikke nødvendig)</t>
  </si>
  <si>
    <t>Varijanta montaže lijepljenje (područje lijepljenja; dodatno zakivanje nije potrebno)</t>
  </si>
  <si>
    <t>Moosgrün/Hellgrau</t>
  </si>
  <si>
    <t>moss green/light grey</t>
  </si>
  <si>
    <t>vert mousse/gris souris</t>
  </si>
  <si>
    <t>verde muschio/grigio chiaro</t>
  </si>
  <si>
    <t>mechově zelená/světle šedá</t>
  </si>
  <si>
    <t>zieleń mchu / jasnoszary</t>
  </si>
  <si>
    <t>mohazöld/világosszürke</t>
  </si>
  <si>
    <t>machovozelená/svetlošedá</t>
  </si>
  <si>
    <t>mosgroen/lichtgrijs</t>
  </si>
  <si>
    <t>mahovo zelena/svetlo siva</t>
  </si>
  <si>
    <t>mossgrön/ljusgrå</t>
  </si>
  <si>
    <t>mosgrøn/lys grå</t>
  </si>
  <si>
    <t>mosegrønn/lys grå</t>
  </si>
  <si>
    <t>Boja zelene mahovine/svijetlo siva boja</t>
  </si>
  <si>
    <t>Nachstehend finden Sie einen kurzen Auszug aus der ÖNORM B 4119:2018.</t>
  </si>
  <si>
    <t>Below is a short extract from standard ÖNORM B 4119:2018</t>
  </si>
  <si>
    <t>Vous trouverez ci-dessous un bref extrait de la norme autrichienne ÖNORM B 4119:2018.</t>
  </si>
  <si>
    <t>Di seguito trovi un breve estratto dalla norma ÖNORM B 4119:2018.</t>
  </si>
  <si>
    <t>Níže je uveden krátký výňatek z normy ÖNORM B 4119:2018</t>
  </si>
  <si>
    <t>Poniżej zamieszczamy krótki wyciąg z normy ÖNORM B 4119:2018.</t>
  </si>
  <si>
    <t>Az alábbiakban az ÖNORM B 4119:2018 rövid kivonatát találja.</t>
  </si>
  <si>
    <t>V nasledujúcej časti nájdete krátky výťah z normy ÖNORM B 4119:2018.</t>
  </si>
  <si>
    <t>Hieronder vindt u een kort uittreksel van ÖNORM B 4119:2018.</t>
  </si>
  <si>
    <t>Spodaj boste našli kratek izvleček iz standarda ÖNORM B 4119:2018.</t>
  </si>
  <si>
    <t>Nedan hittar du ett kort utdrag ur ÖNORM B 4119:2018.</t>
  </si>
  <si>
    <t>Nedenfor finder du et kort uddrag fra ÖNORM B 4119:2018.</t>
  </si>
  <si>
    <t>Nedenfor finner du et kort utdrag fra ÖNORM B 4119:2018.</t>
  </si>
  <si>
    <t>U nastavku možete pronaći kratki izvod iz ÖNORM B 4119:2018.</t>
  </si>
  <si>
    <t>Nägel für Bull Tack Power Nagler</t>
  </si>
  <si>
    <t>Nails for Bull Tack Power nail gun</t>
  </si>
  <si>
    <t>clous pour cloueuse Bull Tack Power</t>
  </si>
  <si>
    <t>Chiodi per sparachiodi Bull Tack Power</t>
  </si>
  <si>
    <t>Hřebíky do Bull Tack Power hřebíkovačky</t>
  </si>
  <si>
    <t>Gwoździe do gwoździarki Bull Tack Power.</t>
  </si>
  <si>
    <t>Bordásszeg Bull Tack szögbelövőhöz</t>
  </si>
  <si>
    <t>Klince do Bull Tack Power klincovačky</t>
  </si>
  <si>
    <t>Spijkers voor Bull Tack Power spijkerpistool</t>
  </si>
  <si>
    <t>Žičniki za Bull Tack pištolo</t>
  </si>
  <si>
    <t>Spikar för Bull Tack Power-häftmaskin</t>
  </si>
  <si>
    <t>Søm til Bull Tack Power sømpistol</t>
  </si>
  <si>
    <t>Spiker for Bull Tack Power-spikerpistol</t>
  </si>
  <si>
    <t>Čavli za Bull Tack Power uređaj</t>
  </si>
  <si>
    <t>Nageldichtband (≤ 35°)</t>
  </si>
  <si>
    <t xml:space="preserve">nail sealing tape (≤ 35°) </t>
  </si>
  <si>
    <t>bande d’étanchéité pour clous (≤ 35°)</t>
  </si>
  <si>
    <t>Nastro sigillante chiodato (≤ 35°)</t>
  </si>
  <si>
    <t>těsnicí páska pod kontralatě ( ≤35°)</t>
  </si>
  <si>
    <t>Taśma uszczelniająca do gwoździ (≤ 35°)</t>
  </si>
  <si>
    <t>szegtömítő szalag (≤ 35°)</t>
  </si>
  <si>
    <t>páska pod kontralatu (≤ 35°)</t>
  </si>
  <si>
    <t>Nagelafdichtingsband (≤ 35°)</t>
  </si>
  <si>
    <t>Tesnilni trak za žeblje (≤ 35°)</t>
  </si>
  <si>
    <t>spikband (≤ 35°)</t>
  </si>
  <si>
    <t>Sømlistetape (≤ 35°)</t>
  </si>
  <si>
    <t>Tetningsbånd for spiker (≤35°)</t>
  </si>
  <si>
    <t>Traka za brtvljenje čavli (≤ 35°)</t>
  </si>
  <si>
    <t>Nähte sind geschweißt und nicht verschliffen.</t>
  </si>
  <si>
    <t>The seams must be welded and unfinished.</t>
  </si>
  <si>
    <t>Les joints sont soudés et non poncés.</t>
  </si>
  <si>
    <t>Le giunture sono saldate e non rettificate.</t>
  </si>
  <si>
    <t>Spoje jsou svařené a nezabroušené.</t>
  </si>
  <si>
    <t>Łączenia są spawane i nie są szlifowane.</t>
  </si>
  <si>
    <t>A varratok hegesztve vannak, csiszolva nincsenek.</t>
  </si>
  <si>
    <t>Švy sú zvárané a nie brúsené.</t>
  </si>
  <si>
    <t>De naden zijn gelast en niet geslepen.</t>
  </si>
  <si>
    <t>Šivi so varjeni in nebrušeni.</t>
  </si>
  <si>
    <t>Sömmarna är svetsade och inte slipade.</t>
  </si>
  <si>
    <t>Sømme er svejset og ikke slebet.</t>
  </si>
  <si>
    <t>Sømmer er sveiset og ikke slipt.</t>
  </si>
  <si>
    <t>Šavovi su zavareni i nisu brušeni.</t>
  </si>
  <si>
    <t>Name:</t>
  </si>
  <si>
    <t>Nom :</t>
  </si>
  <si>
    <t>Nome:</t>
  </si>
  <si>
    <t>Jméno:</t>
  </si>
  <si>
    <t>Nazwa:</t>
  </si>
  <si>
    <t>Név:</t>
  </si>
  <si>
    <t>Meno:</t>
  </si>
  <si>
    <t>Naam:</t>
  </si>
  <si>
    <t>ime</t>
  </si>
  <si>
    <t>Namn:</t>
  </si>
  <si>
    <t>Navn:</t>
  </si>
  <si>
    <t>Ime:</t>
  </si>
  <si>
    <t>Neigung der Kehle: mind. 10°</t>
  </si>
  <si>
    <t>valley inclination: min. 10°</t>
  </si>
  <si>
    <t>Pente de la noue : au moins 10°</t>
  </si>
  <si>
    <t>Pendenza del compluvio: almeno 10°</t>
  </si>
  <si>
    <t>sklon úžlabí min. 10°</t>
  </si>
  <si>
    <t>Nachylenie kosza: min. 10°</t>
  </si>
  <si>
    <t>Vápa lejtése: min. 10°</t>
  </si>
  <si>
    <t>Sklon úžľabia: min. 10°</t>
  </si>
  <si>
    <t>Helling van de goot: min. 10°</t>
  </si>
  <si>
    <t>naklon žlote: najm. 10°</t>
  </si>
  <si>
    <t>Kilens lutning: min. 10°</t>
  </si>
  <si>
    <t>Kilens hældning: mind. 10°</t>
  </si>
  <si>
    <t>Helling på vinkelrenne: min. 10°</t>
  </si>
  <si>
    <t>Nagib uvale: min. 10°</t>
  </si>
  <si>
    <t>Neigung über 30° (58 %)</t>
  </si>
  <si>
    <t>roof pitch over 30° (58%)</t>
  </si>
  <si>
    <t>Pente de toit : supérieure à 30° (soit 58 %)</t>
  </si>
  <si>
    <t>Pendenza superiore a 30° (58%)</t>
  </si>
  <si>
    <t>sklon nad 30° (58%)</t>
  </si>
  <si>
    <t>Nachylenie powyżej 30° (58%)</t>
  </si>
  <si>
    <t>30° feletti lejtés (58 %)</t>
  </si>
  <si>
    <t>sklon viac ako 30° (58 %)</t>
  </si>
  <si>
    <t>Helling boven 30° (58 %)</t>
  </si>
  <si>
    <t>Naklon nad 30°(58 %)</t>
  </si>
  <si>
    <t>lutning över 30° (58 %)</t>
  </si>
  <si>
    <t>Hældning over 30° (58 %)</t>
  </si>
  <si>
    <t>Helling over 30° (58 %)</t>
  </si>
  <si>
    <t>Nagib preko 30° (58 %)</t>
  </si>
  <si>
    <t>nein</t>
  </si>
  <si>
    <t>no</t>
  </si>
  <si>
    <t>non</t>
  </si>
  <si>
    <t>Ne</t>
  </si>
  <si>
    <t>nie</t>
  </si>
  <si>
    <t>nem</t>
  </si>
  <si>
    <t>Nie</t>
  </si>
  <si>
    <t>nee</t>
  </si>
  <si>
    <t>ne</t>
  </si>
  <si>
    <t>Nej</t>
  </si>
  <si>
    <t>nej</t>
  </si>
  <si>
    <t>nei</t>
  </si>
  <si>
    <t>neues, vorbereitetes Siding einsetzen</t>
  </si>
  <si>
    <t>insert the new siding</t>
  </si>
  <si>
    <t>mettre en place le nouveau Siding que vous avez préparé</t>
  </si>
  <si>
    <t>Inserire la nuova Doga preparata</t>
  </si>
  <si>
    <t>Nasadit nový, připravený Siding</t>
  </si>
  <si>
    <t>új, előkészített Siding beillesztése</t>
  </si>
  <si>
    <t>vložiť nový, pripravený Siding</t>
  </si>
  <si>
    <t>plaats nieuwe, voorbereide siding</t>
  </si>
  <si>
    <t>uporabite nov, pripravljen Siding</t>
  </si>
  <si>
    <t>sätt in ny, förberedd siding</t>
  </si>
  <si>
    <t>monter ny og forberedt siding</t>
  </si>
  <si>
    <t>Sett inn ny, klargjort Siding</t>
  </si>
  <si>
    <t>koristiti novu, pripremljenu fasadnu kazetu</t>
  </si>
  <si>
    <t>Niro-Hosenhaft</t>
  </si>
  <si>
    <t>stainless steel fish tailed fixed clip</t>
  </si>
  <si>
    <t>patte inox fixe en V</t>
  </si>
  <si>
    <t>Graffetta a V, fissa, in acciaio inox</t>
  </si>
  <si>
    <t>Kalhotková příponka pevná, nerez</t>
  </si>
  <si>
    <t>NIRO Zaczep spodniowy ze stali nierdzewnej</t>
  </si>
  <si>
    <t>NIRO nadrághafter</t>
  </si>
  <si>
    <t>NIRO nohavicová pevná príponka</t>
  </si>
  <si>
    <t>NIRO V-klem</t>
  </si>
  <si>
    <t>hlačno sidro iz nerjavečega jekla</t>
  </si>
  <si>
    <t>NIRO gaffelfäste</t>
  </si>
  <si>
    <t>NIRO buksespænde</t>
  </si>
  <si>
    <t>RUSTFRITT STÅL gaffelfeste</t>
  </si>
  <si>
    <t>Nehrđajući V učvršćivač</t>
  </si>
  <si>
    <t>Niro-Hosenschiebehaft</t>
  </si>
  <si>
    <t>stainless steel fish tailed sliding clip</t>
  </si>
  <si>
    <t>patte inox coulissante en V</t>
  </si>
  <si>
    <t>Graffetta a V, scorrevole, in acciaio inox</t>
  </si>
  <si>
    <t>Kalhotková příponka posuvná, nerez</t>
  </si>
  <si>
    <t>NIRO Zaczep spodniowy przesuwny ze stali nierdzewnej</t>
  </si>
  <si>
    <t>NIRO csúszó nadrághafter</t>
  </si>
  <si>
    <t>NIRO nohavicová posuvná príponka</t>
  </si>
  <si>
    <t>NIRO V-schuifklem</t>
  </si>
  <si>
    <t>pomično hlačno sidro iz nerjavečega jekla</t>
  </si>
  <si>
    <t>NIRO glidgaffelfäste</t>
  </si>
  <si>
    <t>NIRO bukseskydespænde</t>
  </si>
  <si>
    <t>RUSTFRITT STÅL gaffelformet glidefeste</t>
  </si>
  <si>
    <t>Nehrđajući klizni V učvršćivač</t>
  </si>
  <si>
    <t>Niro-Winkellangschiebehaft (Scharenlänge bis 15 m)</t>
  </si>
  <si>
    <t>stainless steel preformed long sliding clip; tray length up to 15 m</t>
  </si>
  <si>
    <t>patte longue coulissante inox (jusqu’à une longueur de bac de 15 m)</t>
  </si>
  <si>
    <t>Graffetta scorrevole maggiorata, in acciaio inox, llunghezza lastre fino a 15m</t>
  </si>
  <si>
    <t>Posuvná příponka úhlová dlouhá do 15 m, nerez</t>
  </si>
  <si>
    <t>NIRO Zaczep kątowy przesuwny o zwiększonym zakresie ze stali nierdzewnej do 15 m</t>
  </si>
  <si>
    <t>NIRO hosszított csúszóhafter 15 m sarnihosszig</t>
  </si>
  <si>
    <t>NIRO uhlová posuvná dlhá príponka do 15 m</t>
  </si>
  <si>
    <t>Niro hoeklangsschuifhechting, schaarlengte tot 15 m</t>
  </si>
  <si>
    <t>pomično sidro (dolžina trakov do 15 m)</t>
  </si>
  <si>
    <t>NIRO glidfäste för lång stående vinkelfals, plåtlängd upp till 15 m</t>
  </si>
  <si>
    <t>Niro vinklet langt skydespænde skærlængde op til 15 m</t>
  </si>
  <si>
    <t>rustfritt stål langt vinkelformet glidefeste båndlengde inntil 15 m</t>
  </si>
  <si>
    <t>Nehrđajući kutni dugi klizi učvršćivač (duljina do 15 m)</t>
  </si>
  <si>
    <t>Niro-Winkelschiebehaft (Scharenlänge bis 12 m)</t>
  </si>
  <si>
    <t>stainless steel preformed sliding clips; tray length up to 12 m</t>
  </si>
  <si>
    <t>patte longue coulissante inox (jusqu’à une longueur de bac de 12 m)</t>
  </si>
  <si>
    <t>Graffetta scorrevole, in acciaio inox, lunghezza lastre fino a 12 m</t>
  </si>
  <si>
    <t>Posuvná příponka úhlová do 12 m, nerez</t>
  </si>
  <si>
    <t>NIRO Zaczep kątowy przesuwny ze stali nierdzewnej do 12 m</t>
  </si>
  <si>
    <t>NIRO csúszó hafter max. 12 m sarnihosszig</t>
  </si>
  <si>
    <t>NIRO uhlová posuvná dlhá príponka do 12 m</t>
  </si>
  <si>
    <t>Niro hoekschuifhechting, schaarlengte tot 12 m</t>
  </si>
  <si>
    <t>pomično sidro (dolžina trakov do 12 m)</t>
  </si>
  <si>
    <t>NIRO glidfäste för stående vinkelfals, plåtlängd upp till 12 m</t>
  </si>
  <si>
    <t>Niro vinklet skydespænde skærlængde op til 12 m</t>
  </si>
  <si>
    <t>rustfritt stål vinkelformet glidefeste båndlengde inntil 12 m</t>
  </si>
  <si>
    <t>Nehrđajući kutni klizi učvršćivač (duljina do 12 m)</t>
  </si>
  <si>
    <t>Niro-Winkelstehfalzhaft</t>
  </si>
  <si>
    <t>stainless steel preformed fixed clip</t>
  </si>
  <si>
    <t>patte inox fixe</t>
  </si>
  <si>
    <t>Graffetta fissa in acciaio inox</t>
  </si>
  <si>
    <t>Pevná příponka úhlová, nerez</t>
  </si>
  <si>
    <t>NIRO Zaczep kątowy stały ze stali nierdzewnej</t>
  </si>
  <si>
    <t>NIRO derékszögű állóhafter</t>
  </si>
  <si>
    <t>NIRO uhlová pevná príponka</t>
  </si>
  <si>
    <t>NIRO staande felshoekhechting</t>
  </si>
  <si>
    <t>fiksno sidro</t>
  </si>
  <si>
    <t>NIRO fäste för stående vinkelfals</t>
  </si>
  <si>
    <t>NIRO spænde til vinklet stående fals</t>
  </si>
  <si>
    <t>RUSTFRITT STÅL feste for vinkelstående fals</t>
  </si>
  <si>
    <t>Nehrđajući kutni stojeći učvršćivač</t>
  </si>
  <si>
    <t>Niro-Schraube mit Dichtscheibe (4,5 × 25 mm; ohne Bohrspitze)</t>
  </si>
  <si>
    <t>Stainless steel screw with sealing washer 4,5 x 25 mm without drill point</t>
  </si>
  <si>
    <t>vis inox avec rondelle d’étanchéité (4,5 × 25 mm ; sans vis autoperceuse)</t>
  </si>
  <si>
    <t>Vite in acciaio inox 4,5x25mm con rondella di tenuta. Punta non autoforante</t>
  </si>
  <si>
    <t>Nerezový vrut s těsnicí podložkou (4,5 × 25 mm; s předvrtáním)</t>
  </si>
  <si>
    <t>Śruba ze stali nierdzewnej z podkładką uszczelniającą (4,5 × 25 mm; bez wiertła)</t>
  </si>
  <si>
    <t>rozsdamentes csavar tömítő alátéttel (4,5 × 25 mm; fúróhegy nélkül)</t>
  </si>
  <si>
    <t>skrutka z nehrdzavejúcej ocele s tesniacim krúžkom (4,5 × 25 mm; bez vrtného hrotu)</t>
  </si>
  <si>
    <t>Roestvrijstalen schroef met afdichtring (4,5 × 25 mm; zonder boorpunt)</t>
  </si>
  <si>
    <t>Nerjavni vijak s tesnilno podložko (4,5 × 25 mm; brez svedra)</t>
  </si>
  <si>
    <t>Rostfri skruv med tätningsbricka (4,5 × 25 mm; utan borr)</t>
  </si>
  <si>
    <t>Niro-skrue med tætningsskive (4,5 × 25 mm; uden borespids)</t>
  </si>
  <si>
    <t>Niro-skrue med tetningsskive (4,5 × 25 mm; uten borespiss)</t>
  </si>
  <si>
    <t>Nehrđajući vijak s brtvenom podlogom (4,5 × 25 mm; bez oštrog vrha)</t>
  </si>
  <si>
    <t>Niro-Schraube mit Dichtscheibe (für Grat- und Firstreiter)</t>
  </si>
  <si>
    <t>stainless steel screw and sealing washer for hip and ridge cap</t>
  </si>
  <si>
    <t>vis inox et rondelle d’étanchéité (pour faîtières et arêtiers)</t>
  </si>
  <si>
    <t>Vite inox con rondella di tenuta per copricolmo/displuvio</t>
  </si>
  <si>
    <t>Nerezový vrut s těsnící podložkou pro malý hřebenáč</t>
  </si>
  <si>
    <t xml:space="preserve">wkręt ze stali nierdzewnej z uszczelnieniem do gąsiora dachowego </t>
  </si>
  <si>
    <t>Rozsdamentes acél csavar tömítő alátéttel él- és taréjgerinc elemhez</t>
  </si>
  <si>
    <t>Skrutky z nehrdzavejúcej ocele s tesniacim krúžkom pre hrebeň resp. nárožie</t>
  </si>
  <si>
    <t>Niro-schroef met afdichtingschijf voor graat-/vorstafdekking</t>
  </si>
  <si>
    <t>Kleparski nerjaveči vijaki s podložko za grebenske slemenjake</t>
  </si>
  <si>
    <t>Niro-skruv med tätningsbricka för nockpanna</t>
  </si>
  <si>
    <t>Niro-skrue med tætningsskive til rygnings-/mønningsrytter</t>
  </si>
  <si>
    <t>Skrue i rustfritt stål med tetningsskive for mønestein</t>
  </si>
  <si>
    <t>Nehrđajući vijak s brtvenom podlogom (za bridnu i sljemenu kapu)</t>
  </si>
  <si>
    <t>Niro-Schraube mit Dichtscheibe (für Jet-Lüfter)</t>
  </si>
  <si>
    <t>stainless steel screw and sealing washer for ridge vent</t>
  </si>
  <si>
    <t>vis inox et rondelle d’étanchéité (pour faîtières ventilées)</t>
  </si>
  <si>
    <t>Vite inox con rondella di tenuta per copricolmo ventilato</t>
  </si>
  <si>
    <t>Nerezový vrut s těsnící podložkou pr Jet-Lüfter</t>
  </si>
  <si>
    <t>wkręt ze stali nierdzewnej z uszczelnieniem do gąsiora wentylowanego.</t>
  </si>
  <si>
    <t>Rozsdamentes acél csavar tömítő alátéttel szellőző gerincelemhez</t>
  </si>
  <si>
    <t>Skrutky z nehrdzavejúcej ocele s tesniacim krúžkom pre Jet-Lüfter</t>
  </si>
  <si>
    <t>Niro-schroef met afdichtingschijf voor jetventilator</t>
  </si>
  <si>
    <t>Kleparski nerjaveči vijaki s podložko za jet-zračne slemenjake</t>
  </si>
  <si>
    <t>Niro-skruv med tätningsbricka för Jet-ventilation</t>
  </si>
  <si>
    <t>Niro-skrue med tætningsskive til jet-ventilator</t>
  </si>
  <si>
    <t>Skrue i rustfritt stål med tetningsskive for kanalventilasjon</t>
  </si>
  <si>
    <t>Nehrđajući vijak s brtvenom podlogom (za jet-odzračnik)</t>
  </si>
  <si>
    <t>normal</t>
  </si>
  <si>
    <t>normale</t>
  </si>
  <si>
    <t>normální</t>
  </si>
  <si>
    <t>normalny</t>
  </si>
  <si>
    <t>normál</t>
  </si>
  <si>
    <t>normálne</t>
  </si>
  <si>
    <t>normaal</t>
  </si>
  <si>
    <t>normalna</t>
  </si>
  <si>
    <t>normalno</t>
  </si>
  <si>
    <t>Nur mit Endabkantung und Schattenfuge möglich.</t>
  </si>
  <si>
    <t>Only feasible with edge downstand and shadow gap</t>
  </si>
  <si>
    <t>Réalisable uniquement avec pliure de rebord et joint creux.</t>
  </si>
  <si>
    <t>Disponibile solo con bordi ripiegati e fuga</t>
  </si>
  <si>
    <t>Možné pouze s ohraněním a spárou</t>
  </si>
  <si>
    <t>możliwe tylko z podgięciem końcowym i fugą</t>
  </si>
  <si>
    <t>Csak véglezárással és árnyékfugával rendelhető</t>
  </si>
  <si>
    <t>Je možné len s koncovým ohybom a škárou</t>
  </si>
  <si>
    <t>Alleen met eindafkanting en schaduwvoeg mogelijk</t>
  </si>
  <si>
    <t>Možno le z zaključno obrobo in senčno fugo.</t>
  </si>
  <si>
    <t>Endast möjligt med ändavkantning och skuggfog</t>
  </si>
  <si>
    <t>Kun muligt med endekant og skyggefuge</t>
  </si>
  <si>
    <t>Kun mulig med endefals og skyggefuge</t>
  </si>
  <si>
    <t>Moguće samo sa završnim kantiranjem i naglašenom fugom</t>
  </si>
  <si>
    <t>⌀</t>
  </si>
  <si>
    <t>Ø</t>
  </si>
  <si>
    <t>Oberfläche:</t>
  </si>
  <si>
    <t>Surface:</t>
  </si>
  <si>
    <t>Finition :</t>
  </si>
  <si>
    <t>Finitura superficiale:</t>
  </si>
  <si>
    <t>Povrchová úprava:</t>
  </si>
  <si>
    <t>Powierzchna:</t>
  </si>
  <si>
    <t>Felület:</t>
  </si>
  <si>
    <t>Oppervlak:</t>
  </si>
  <si>
    <t>površinska obdelava</t>
  </si>
  <si>
    <t>Ytbeläggning:</t>
  </si>
  <si>
    <t>Overflade:</t>
  </si>
  <si>
    <t>Overflate:</t>
  </si>
  <si>
    <t>Površina:</t>
  </si>
  <si>
    <t>ODER E-MAIL:</t>
  </si>
  <si>
    <t>OR EMAIL:</t>
  </si>
  <si>
    <t>OU PAR COURRIEL :</t>
  </si>
  <si>
    <t>O PER EMAIL:</t>
  </si>
  <si>
    <t>nebo e-mailem</t>
  </si>
  <si>
    <t>Adres EMAIL:</t>
  </si>
  <si>
    <t>VÁLASZ-EMAIL:</t>
  </si>
  <si>
    <t>ALEBO EMAILOM:</t>
  </si>
  <si>
    <t>OF E-MAIL:</t>
  </si>
  <si>
    <t>ali email</t>
  </si>
  <si>
    <t>ELLER E-POST:</t>
  </si>
  <si>
    <t>ELLER E-MAIL:</t>
  </si>
  <si>
    <t>ILI MAIL:</t>
  </si>
  <si>
    <t>OHNE Wärmedämmung</t>
  </si>
  <si>
    <t>WITHOUT thermal insulation</t>
  </si>
  <si>
    <t>SANS isolation thermique</t>
  </si>
  <si>
    <t>SENZA isolante termico</t>
  </si>
  <si>
    <t>Bez zateplení</t>
  </si>
  <si>
    <t xml:space="preserve">BEZ izolacji termicznej </t>
  </si>
  <si>
    <t>hőszigetelés nélkül</t>
  </si>
  <si>
    <t>bez zateplenia</t>
  </si>
  <si>
    <t>ZONDER isolatie</t>
  </si>
  <si>
    <t>BREZ toplotne izolacije</t>
  </si>
  <si>
    <t>UTAN värmeisolering</t>
  </si>
  <si>
    <t>UDEN varmeisolering</t>
  </si>
  <si>
    <t>UTEN varmeisolasjon</t>
  </si>
  <si>
    <t>BEZ toplinske izolacije</t>
  </si>
  <si>
    <t>Ort:</t>
  </si>
  <si>
    <t>City:</t>
  </si>
  <si>
    <t>Ville :</t>
  </si>
  <si>
    <t>Località:</t>
  </si>
  <si>
    <t>Obec:</t>
  </si>
  <si>
    <t>Miasto:</t>
  </si>
  <si>
    <t>Heység:</t>
  </si>
  <si>
    <t>Plaats:</t>
  </si>
  <si>
    <t>kraj</t>
  </si>
  <si>
    <t>Sted:</t>
  </si>
  <si>
    <t>Mjesto:</t>
  </si>
  <si>
    <t>Ortgangausbildung mit Giebelstreifen</t>
  </si>
  <si>
    <t>roof verge construction with verge flashing</t>
  </si>
  <si>
    <t>réalisation d’une rive avec pose d’une bande de rive</t>
  </si>
  <si>
    <t>Raccordo della mantovana con strisce sul frontone</t>
  </si>
  <si>
    <t>Štítové lemování se závětrnou lištou</t>
  </si>
  <si>
    <t>Konstrukcja krawędzi z listwą szczytową</t>
  </si>
  <si>
    <t>oromszegélyképzés oromfalszegéllyel</t>
  </si>
  <si>
    <t>vytvorenie štítového ukončenia pomocou záveternej lišty</t>
  </si>
  <si>
    <t>Bermvorming met gevelstrip</t>
  </si>
  <si>
    <t>Oblikovanje čelnega napušča s trakom za zatrep</t>
  </si>
  <si>
    <t>kantutformning med gavelremsor</t>
  </si>
  <si>
    <t>Tagkantdesign med gavllister</t>
  </si>
  <si>
    <t>Vindskioppbygging med gavllister</t>
  </si>
  <si>
    <t>Konstrukcija zabata sa zabatnom trakom</t>
  </si>
  <si>
    <t>Ortgangausbildung mit Stirnbrett</t>
  </si>
  <si>
    <t>roof verge construction with bargeboard</t>
  </si>
  <si>
    <t>réalisation d’une rive avec pose d’une bordure de rive</t>
  </si>
  <si>
    <t>Raccordo della mantovana con frontalino</t>
  </si>
  <si>
    <t>Štítové lemování s čelním prknem</t>
  </si>
  <si>
    <t>Konstrukcja krawędzi z deską czołową</t>
  </si>
  <si>
    <t>oromszegélyképzés homlokléccel</t>
  </si>
  <si>
    <t>vytvorenie štítového ukončenia pomocou čelnej dosky</t>
  </si>
  <si>
    <t>Bermvorming met boeiboord</t>
  </si>
  <si>
    <t>Oblikovanje čelnega napušča s čelno ploščo</t>
  </si>
  <si>
    <t>kantutformning med frontbräda</t>
  </si>
  <si>
    <t>Tagkantdesign med vindskede</t>
  </si>
  <si>
    <t>Vindskioppbygging med bakbrett</t>
  </si>
  <si>
    <t>Konstrukcija zabata s čeonom daskom</t>
  </si>
  <si>
    <t>Ortgangausbildung vertieft</t>
  </si>
  <si>
    <t>roof verge construction with recess</t>
  </si>
  <si>
    <t>réalisation d’une rive encaissée</t>
  </si>
  <si>
    <t>Raccordo della mantovana incassata</t>
  </si>
  <si>
    <t>štítové lemování zapuštěné</t>
  </si>
  <si>
    <t>Konstrukcja krawędzi pogłębiona</t>
  </si>
  <si>
    <t>oromszegélyképzés, mélyített</t>
  </si>
  <si>
    <t>vytvorenie štítového ukončenia zapusteného</t>
  </si>
  <si>
    <t>Bermvorming verdiept</t>
  </si>
  <si>
    <t>Oblikovanje čelnega napušča poglobljeno</t>
  </si>
  <si>
    <t>fördjupad kantutformning</t>
  </si>
  <si>
    <t>Tagkantdesign forsænket</t>
  </si>
  <si>
    <t>Vindskioppbygging, fordypet</t>
  </si>
  <si>
    <t>Udubljena konstrukcija zabata</t>
  </si>
  <si>
    <t>Ortgangausbildungen (Varianten 1, 2, 3)</t>
  </si>
  <si>
    <t>roof verge constructions; variants 1, 2, 3</t>
  </si>
  <si>
    <t>réalisation de rives (variantes 1, 2 et 3)</t>
  </si>
  <si>
    <t>Formazioni di mantovane (varianti 1, 2, 3)</t>
  </si>
  <si>
    <t>Štítové lemování - varianta 1,2,3</t>
  </si>
  <si>
    <t>Konstrukcje krawędzi (warianty 1, 2, 3)</t>
  </si>
  <si>
    <t>oromszegélyképzés (1., 2., 3. változat)</t>
  </si>
  <si>
    <t>vytvorenie štítových ukončení (variant 1, 2, 3)</t>
  </si>
  <si>
    <t>Bermvorming (varianten 1, 2, 3)</t>
  </si>
  <si>
    <t>Oblikovanja čelnega napušča (različice 1, 2, 3)</t>
  </si>
  <si>
    <t>kantutformningar (variant 1, 2, 3)</t>
  </si>
  <si>
    <t>Tagkantdesign (varianter 1, 2, 3)</t>
  </si>
  <si>
    <t>Vindskioppbygginger (variant 1, 2, 3)</t>
  </si>
  <si>
    <t>Konstrukcije zabata (varijante 1, 2, 3)</t>
  </si>
  <si>
    <t>Ortgangstreifen</t>
  </si>
  <si>
    <t>Mantovana</t>
  </si>
  <si>
    <t>Listwy do wykończenia krawędzi</t>
  </si>
  <si>
    <t>oromszegély</t>
  </si>
  <si>
    <t>záveterná lišta</t>
  </si>
  <si>
    <t>Bermvormingsstrips</t>
  </si>
  <si>
    <t>Trak za čelni napušč</t>
  </si>
  <si>
    <t>kantremsor</t>
  </si>
  <si>
    <t>Tagkantlister</t>
  </si>
  <si>
    <t>Vindskibeslag</t>
  </si>
  <si>
    <t>Ortgangstreifen (95 × 2.000 × 0,70 mm)</t>
  </si>
  <si>
    <t>verge flashing (95 × 2,000 × 0.70 mm)</t>
  </si>
  <si>
    <t>bande de rive (95 × 2 000 × 0,70 mm)</t>
  </si>
  <si>
    <t>Mantovana (95 x 2.000 x 0,70 mm)</t>
  </si>
  <si>
    <t>Závětrná lišta (95 x 2.000 x 0,70 mm)</t>
  </si>
  <si>
    <t>wiatrownica (95 × 2,000 × 0.70 mm)</t>
  </si>
  <si>
    <t>oromszegély (95 x 2.000 x 0,70 mm)</t>
  </si>
  <si>
    <t>záveternácia lišta (95 x 2.000 x 0,70 mm)</t>
  </si>
  <si>
    <t>oversteekstroken (95 x 2000 x 0,70 mm)</t>
  </si>
  <si>
    <t>čelna obroba (95x2.000 x 0,7 mm)</t>
  </si>
  <si>
    <t>gavelremsa (95 x 2.000 x 0,70 mm)</t>
  </si>
  <si>
    <t>gavludhængsstrimmel (95 x 2.000 x 0,70 mm)</t>
  </si>
  <si>
    <t>vindskibeslag (95 x 2000 x 0,70 mm)</t>
  </si>
  <si>
    <t>Zabatna traka (95 × 2.000 × 0,70 mm)</t>
  </si>
  <si>
    <t>Passend für Entwässerungsprodukte.</t>
  </si>
  <si>
    <t>Suitable for drainage products.</t>
  </si>
  <si>
    <t>Compatible avec les produits d’évacuation des eaux de pluie.</t>
  </si>
  <si>
    <t>Adatto per prodotti per smaltimento acque.</t>
  </si>
  <si>
    <t>Vhodné pro odvodňovací produkty.</t>
  </si>
  <si>
    <t>Pasuje do produktów do odprowadzania wody.</t>
  </si>
  <si>
    <t>vízelvezető termékekhez alkalmas.</t>
  </si>
  <si>
    <t>Vhodná pre odvodňovacie produkty.</t>
  </si>
  <si>
    <t>Geschikt voor afvoerproducten.</t>
  </si>
  <si>
    <t>Primerno za drenažne izdelke.</t>
  </si>
  <si>
    <t>Lämplig för dräneringsprodukter.</t>
  </si>
  <si>
    <t>Velegnet til drænprodukter.</t>
  </si>
  <si>
    <t>Egnet til dreneringsprodukter.</t>
  </si>
  <si>
    <t>Prikladno za drenažne proizvode.</t>
  </si>
  <si>
    <t>Passschindel DS.19</t>
  </si>
  <si>
    <t>fitting shingle DS.19</t>
  </si>
  <si>
    <t>bardeau de raccord DS.19</t>
  </si>
  <si>
    <t>Scandola di adattamento DS.19</t>
  </si>
  <si>
    <t>Falcovaný šindel DS.19</t>
  </si>
  <si>
    <t>Dachówka uzupełniająca DS.19</t>
  </si>
  <si>
    <t>DS.19 illesztőzsindely</t>
  </si>
  <si>
    <t>pásový šindeľ DS.19</t>
  </si>
  <si>
    <t>Montage daklei DS.19</t>
  </si>
  <si>
    <t>Skodla DS.19</t>
  </si>
  <si>
    <t>monteringsshingel DS.19</t>
  </si>
  <si>
    <t>Tagspån DS.19</t>
  </si>
  <si>
    <t>Takshingel DS.19</t>
  </si>
  <si>
    <t>Šindra za prilagodbu DS.19</t>
  </si>
  <si>
    <t>Passschindel für Anschlüsse (840 × 240 mm)</t>
  </si>
  <si>
    <t>fitting shingle for connections (840 × 240 mm)</t>
  </si>
  <si>
    <t>bardeau de raccord (840 × 240 mm)</t>
  </si>
  <si>
    <t>Scandola XL per raccordi (840 x 240 mm)</t>
  </si>
  <si>
    <t>Falcovaný šindel pro napojení (840 x 240 mm)</t>
  </si>
  <si>
    <t>Dachówka Łupkowa długa do połączeń (840 × 240 mm)</t>
  </si>
  <si>
    <t>illesztőzsindely csatlakozások kialakításához (840 x 240 mm)</t>
  </si>
  <si>
    <t>pásový šindeľ pre spoje (840 x 240 mm)</t>
  </si>
  <si>
    <t>passchindel voor aansluitingen (840 × 240 mm)</t>
  </si>
  <si>
    <t>skodla za zaključke (840 x 240 mm)</t>
  </si>
  <si>
    <t>passhingel för anslutningar (840 × 240 mm)</t>
  </si>
  <si>
    <t>passpån til tilslutninger (840 × 240 mm)</t>
  </si>
  <si>
    <t>monteringsshingel for sammenføyninger (840 × 240 mm)</t>
  </si>
  <si>
    <t>Šindra za prilagodbu za spojeve (840 × 240 mm)</t>
  </si>
  <si>
    <t>Patenthaft</t>
  </si>
  <si>
    <t>patent clip</t>
  </si>
  <si>
    <t>patte brevetée</t>
  </si>
  <si>
    <t>Graffetta brevettata</t>
  </si>
  <si>
    <t>patentová příponka</t>
  </si>
  <si>
    <t>Zaczep do dachówek klasycznych i łupkowych</t>
  </si>
  <si>
    <t>patenthafter</t>
  </si>
  <si>
    <t>patentovaná príponka</t>
  </si>
  <si>
    <t>Gepatenteerd</t>
  </si>
  <si>
    <t>Patentno sidro</t>
  </si>
  <si>
    <t>patenterbart</t>
  </si>
  <si>
    <t>Patentclips</t>
  </si>
  <si>
    <t>Patentert</t>
  </si>
  <si>
    <t>Patentni učvršćivač</t>
  </si>
  <si>
    <t>Patenthaft für Dachplatte und Dachschindel</t>
  </si>
  <si>
    <t>patent clip for roof tile and shingle</t>
  </si>
  <si>
    <t>patte brevetée pour tuiles et et bardeaux</t>
  </si>
  <si>
    <t>Graffetta per Tegole e Scandole</t>
  </si>
  <si>
    <t>Patentovaná příponka pro falcované tašky a šindele</t>
  </si>
  <si>
    <t xml:space="preserve">zaczep do dachówek klasycznych i łupkowych </t>
  </si>
  <si>
    <t>rögzítő hafter Classic és Zsindely elemhez</t>
  </si>
  <si>
    <t>patentovaná príponka na falcované škridle a šindle</t>
  </si>
  <si>
    <t>gepatenteerd hechtmiddel voor dakplaat en dakschindel</t>
  </si>
  <si>
    <t>patentno sidro za strešne plošče in skodle</t>
  </si>
  <si>
    <t>patenthäftare för takplattor och takshingel</t>
  </si>
  <si>
    <t>patentspænde til tagplade og tagspån</t>
  </si>
  <si>
    <t>patentert festebrakett for takplate og takshingel</t>
  </si>
  <si>
    <t>Patentni učvršćivač za krovnu ploču i šindru</t>
  </si>
  <si>
    <t>Patenthafte</t>
  </si>
  <si>
    <t>patent clips</t>
  </si>
  <si>
    <t>pattes brevetées</t>
  </si>
  <si>
    <t>Graffette brevettate</t>
  </si>
  <si>
    <t>patentové příponky</t>
  </si>
  <si>
    <t>Zaczepy do dachówek klasycznych i łupkowych</t>
  </si>
  <si>
    <t>patentované príponky</t>
  </si>
  <si>
    <t>Patenterte</t>
  </si>
  <si>
    <t>Patentni učvršćivači</t>
  </si>
  <si>
    <t>Patentniete</t>
  </si>
  <si>
    <t>patent rivet</t>
  </si>
  <si>
    <t>rivet breveté</t>
  </si>
  <si>
    <t>Rivetti</t>
  </si>
  <si>
    <t>Trhací nýt</t>
  </si>
  <si>
    <t>Nit patentowy</t>
  </si>
  <si>
    <t>patentszegecs</t>
  </si>
  <si>
    <t>trhací nit</t>
  </si>
  <si>
    <t>gepatenteerde klinknagels</t>
  </si>
  <si>
    <t>patentne kovice</t>
  </si>
  <si>
    <t>patenterade nitar</t>
  </si>
  <si>
    <t>patentnitte</t>
  </si>
  <si>
    <t>patentert nagle</t>
  </si>
  <si>
    <t>Patentna zakovica</t>
  </si>
  <si>
    <t>Patentnieten (4 × 10 mm)</t>
  </si>
  <si>
    <t>patent rivets 4 × 10 mm</t>
  </si>
  <si>
    <t>rivets brevetés (4 × 10 mm)</t>
  </si>
  <si>
    <t>rivetti 4 × 10 mm</t>
  </si>
  <si>
    <t>trhací nýt 4 x 10 mm</t>
  </si>
  <si>
    <t>Nit fasadowy 4x10 mm</t>
  </si>
  <si>
    <t>patentszegecs 4 10 mm</t>
  </si>
  <si>
    <t>trhací nit 4 x 10 mm</t>
  </si>
  <si>
    <t>gepatenteerde klinknagels 4 x 10 mm</t>
  </si>
  <si>
    <t>Patentne kovice (4 × 10 mm)</t>
  </si>
  <si>
    <t>patenterade nitar 4 x 10 mm</t>
  </si>
  <si>
    <t>patentnitte 4 x 10 mm</t>
  </si>
  <si>
    <t>patenterte nagler 4 x 10 mm</t>
  </si>
  <si>
    <t>Zakovice 4 x 10 mm</t>
  </si>
  <si>
    <t>Patentsaumstreifen</t>
  </si>
  <si>
    <t>patent edge cleat strip</t>
  </si>
  <si>
    <t>bande de départ brevetée</t>
  </si>
  <si>
    <t>Grondalina brevettata</t>
  </si>
  <si>
    <t>patentní zatahovací pás</t>
  </si>
  <si>
    <t>Pasy okapowe</t>
  </si>
  <si>
    <t>patentszegély</t>
  </si>
  <si>
    <t>patentovaný podkladový pás</t>
  </si>
  <si>
    <t>Patent dakrandstroken</t>
  </si>
  <si>
    <t>Patentni začetni trak</t>
  </si>
  <si>
    <t>patentsömremsor</t>
  </si>
  <si>
    <t>Patentkantlister</t>
  </si>
  <si>
    <t>Patentfalslister</t>
  </si>
  <si>
    <t>Patentna početna traka</t>
  </si>
  <si>
    <t>Patentsaumstreifen (Traufstreifen)</t>
  </si>
  <si>
    <t>bande départ brevetée</t>
  </si>
  <si>
    <t>Grondalina brevettata (striscia di gronda)</t>
  </si>
  <si>
    <t>patentní / zatahovací pás</t>
  </si>
  <si>
    <t>Pasy okapowe (Listwy okapowe)</t>
  </si>
  <si>
    <t>patentszegély (ereszszegély)</t>
  </si>
  <si>
    <t>patentovaný podkladový pás (odkvapový pás)</t>
  </si>
  <si>
    <t>Patent dakrandstroken (dakrandstroken)</t>
  </si>
  <si>
    <t>Patentni začetni trak (trak za napušč)</t>
  </si>
  <si>
    <t>patentsömremsor (takfotsremsor)</t>
  </si>
  <si>
    <t>Patentkantlister (tagudhængslister)</t>
  </si>
  <si>
    <t>Patentfalslister (takfotlister)</t>
  </si>
  <si>
    <t>Patentna početna traka (traka za strehu)</t>
  </si>
  <si>
    <t>Pkt</t>
  </si>
  <si>
    <t>package</t>
  </si>
  <si>
    <t>paquet</t>
  </si>
  <si>
    <t>CF</t>
  </si>
  <si>
    <t>Balení</t>
  </si>
  <si>
    <t>csomag</t>
  </si>
  <si>
    <t>Balenie</t>
  </si>
  <si>
    <t>pakiranje</t>
  </si>
  <si>
    <t>paket</t>
  </si>
  <si>
    <t>Pkt.</t>
  </si>
  <si>
    <t>Pakke</t>
  </si>
  <si>
    <t>Paket</t>
  </si>
  <si>
    <t>PLZ + Ort:</t>
  </si>
  <si>
    <t>Town, postcode:</t>
  </si>
  <si>
    <t>Code postal + ville :</t>
  </si>
  <si>
    <t>CAP + città</t>
  </si>
  <si>
    <t>PSČ + Obec:</t>
  </si>
  <si>
    <t>Kod pocztowy + miejscowość</t>
  </si>
  <si>
    <t>IRSZ + helység</t>
  </si>
  <si>
    <t>PSČ + Obec</t>
  </si>
  <si>
    <t>Postcode + plaats:</t>
  </si>
  <si>
    <t>Poštna številka + kraj:</t>
  </si>
  <si>
    <t>Postnummer/ort:</t>
  </si>
  <si>
    <t>Postnr. + by:</t>
  </si>
  <si>
    <t>Postnr./-sted:</t>
  </si>
  <si>
    <t xml:space="preserve">Poštanski broj + Mjesto </t>
  </si>
  <si>
    <t>Pos.</t>
  </si>
  <si>
    <t>Item</t>
  </si>
  <si>
    <t>nº</t>
  </si>
  <si>
    <t>Voce</t>
  </si>
  <si>
    <t>Pozice</t>
  </si>
  <si>
    <t>pozycja</t>
  </si>
  <si>
    <t>Ssz</t>
  </si>
  <si>
    <t>Pozícia</t>
  </si>
  <si>
    <t>Poz.</t>
  </si>
  <si>
    <t>Pos</t>
  </si>
  <si>
    <t>Poz</t>
  </si>
  <si>
    <t>Pos. 1</t>
  </si>
  <si>
    <t>Item 1</t>
  </si>
  <si>
    <t>nº 1</t>
  </si>
  <si>
    <t>Poz. 1</t>
  </si>
  <si>
    <t>Tétel 1</t>
  </si>
  <si>
    <t>Pol. 1</t>
  </si>
  <si>
    <t>Pos. 2</t>
  </si>
  <si>
    <t>Item 2</t>
  </si>
  <si>
    <t>nº 2</t>
  </si>
  <si>
    <t>Poz. 2</t>
  </si>
  <si>
    <t>Tétel 2</t>
  </si>
  <si>
    <t>Pol. 2</t>
  </si>
  <si>
    <t>Pos. 3</t>
  </si>
  <si>
    <t>Item 3</t>
  </si>
  <si>
    <t>nº 3</t>
  </si>
  <si>
    <t>Poz. 3</t>
  </si>
  <si>
    <t>Tétel 3</t>
  </si>
  <si>
    <t>Pol. 3</t>
  </si>
  <si>
    <t>Pos. 4</t>
  </si>
  <si>
    <t>Item 4</t>
  </si>
  <si>
    <t>nº 4</t>
  </si>
  <si>
    <t>Poz. 4</t>
  </si>
  <si>
    <t>Tétel 4</t>
  </si>
  <si>
    <t>Pol. 4</t>
  </si>
  <si>
    <t>Sicherheitskehle</t>
  </si>
  <si>
    <t>safety valley</t>
  </si>
  <si>
    <t>noue de sécurité</t>
  </si>
  <si>
    <t>Compluvio con ripiega di sicurezza</t>
  </si>
  <si>
    <t>bezpečnostní úžlabí</t>
  </si>
  <si>
    <t>Kosz zabezpieczający</t>
  </si>
  <si>
    <t>biztonsági vápa</t>
  </si>
  <si>
    <t>bezpečnostné úžľabie</t>
  </si>
  <si>
    <t>Veiligheidsgoot</t>
  </si>
  <si>
    <t>Varnostna žlota</t>
  </si>
  <si>
    <t>säkerhetskil</t>
  </si>
  <si>
    <t>Sikkerhedskile</t>
  </si>
  <si>
    <t>Sikkerhetsvinkelrenne</t>
  </si>
  <si>
    <t>Sigurnosna uvala</t>
  </si>
  <si>
    <t>PREFALZ</t>
  </si>
  <si>
    <t>Prefalz</t>
  </si>
  <si>
    <t>prefalz</t>
  </si>
  <si>
    <t>PREFALZ Doppelstehfalzdeckung</t>
  </si>
  <si>
    <t xml:space="preserve">Prefalz (double-lock standing seam) </t>
  </si>
  <si>
    <t>couverture PREFALZ à joint debout à double agrafe</t>
  </si>
  <si>
    <t>Copertura con doppia aggraffatura PREFALZ</t>
  </si>
  <si>
    <t>PREFALZ krytí na dvojitou stojatou drážku</t>
  </si>
  <si>
    <t>Pokrycie na podwójny rąbek stojący PREFALZ</t>
  </si>
  <si>
    <t>PREFALZ kettős állókorcos fedés</t>
  </si>
  <si>
    <t>PREFALZ krytina na dvojitú stojatú drážku</t>
  </si>
  <si>
    <t>PREFALZ dubbele naaddakbedekking</t>
  </si>
  <si>
    <t>Kritina z dvojnim stoječim zgibom PREFALZ</t>
  </si>
  <si>
    <t>PREFALZ dubbel stående fals</t>
  </si>
  <si>
    <t>PREFALZ dobbeltstående falsafdækning</t>
  </si>
  <si>
    <t>PREFALZ-kledning med stående dobbelfals</t>
  </si>
  <si>
    <t>PREFALZ pokrov s dvostrukim stojećim falcom</t>
  </si>
  <si>
    <t>PREFALZ Ergänzungsband</t>
  </si>
  <si>
    <t>PREFALZ flashing strip</t>
  </si>
  <si>
    <t>bande complémentaire PREFALZ</t>
  </si>
  <si>
    <t>PREFALZ Nastro di complemento</t>
  </si>
  <si>
    <t>PREFALZ Doplňkový svitek</t>
  </si>
  <si>
    <t>PREFALZ Taśma maskująca</t>
  </si>
  <si>
    <t>PREFALZ kiegészítő szalag</t>
  </si>
  <si>
    <t>PREFALZ zvitkový hliníkový plech</t>
  </si>
  <si>
    <t>PREFALZ aanvullingsband</t>
  </si>
  <si>
    <t>dopolnilni trak</t>
  </si>
  <si>
    <t>PREFALZ extrabeslag</t>
  </si>
  <si>
    <t>PREFALZ suppleringsbånd</t>
  </si>
  <si>
    <t>PREFALZ dopunska traka</t>
  </si>
  <si>
    <t>PREFALZ Ergänzungsband; 0,7 × 1.000 mm (für Zusatzverblechungen)</t>
  </si>
  <si>
    <t>Prefalz flashing strip 0.7 × 1,000 mm (for additional flashings)</t>
  </si>
  <si>
    <t>bande complémentaire PREFALZ ; 0,7 × 1 000 mm (pour raccordements complémentaires)</t>
  </si>
  <si>
    <t>PREFALZ Nastro di complemento 0,7x1.000 mm (per lattonerie)</t>
  </si>
  <si>
    <t>PREFALZ Doplňkový plech 0,7x1.000 mm (na výrobu oplechování)</t>
  </si>
  <si>
    <t>Prefalz listwa 0.7 × 1,000 mm (do wykończeń)</t>
  </si>
  <si>
    <t>PREFALZ kiegészítő szalag 0,7x1.000 mm (kiegészítő bádogos szerkezetekhez)</t>
  </si>
  <si>
    <t>PREFALZ doplnkový pás 0,7 x 1.000 mm (na výrobu oplechovania)</t>
  </si>
  <si>
    <t>PREFALZ aanvullingsband 0,7 x 1000 mm (voor aanvullend plaatwerk)</t>
  </si>
  <si>
    <t>PREFALZ dopolnilna pločevina 0,7 x 1.000 mm (za dopolnjevanje)</t>
  </si>
  <si>
    <t>PREFALZ extrabeslag 0,7 x 1.000 mm (för kompletterande plåtarbeten)</t>
  </si>
  <si>
    <t>PREFALZ suppleringsbånd 0,7x1.000 mm (til ekstra inddækning)</t>
  </si>
  <si>
    <t>PREFALZ suppleringsbånd 0,7x1000 mm (for tilleggsbeslag)</t>
  </si>
  <si>
    <t>PREFALZ dopunska traka; 0,7 × 1.000 mm (za dodatne limove)</t>
  </si>
  <si>
    <t>PREFALZ Ergänzungsband; 1,0 × 1.000 mm (nur für Saumstreifen)</t>
  </si>
  <si>
    <t>Prefalz flashing strip 1.0 × 1,000 mm (for edge cleat strips only)</t>
  </si>
  <si>
    <t>bande complémentaire PREFALZ ; 1,0 × 1 000 mm (uniquement pour bandes de départ)</t>
  </si>
  <si>
    <t>PREFALZ Nastro di complemento 1,0x1.000 mm (solo per scossaline)</t>
  </si>
  <si>
    <t>PREFALZ Doplňkový plech 1,0x1.000 mm (pouze na okapnice)</t>
  </si>
  <si>
    <t>Prefalz listwa 1.0 × 1,000 mm (do wykończeń krawędziowych)</t>
  </si>
  <si>
    <t>PREFALZ kiegészítő szalag 1,0x1.000 mm (csak rögzítőszegélyhez)</t>
  </si>
  <si>
    <t>PREFALZ doplkový pás 1,0 x 1.000 mm (len pre odkvapový pás)</t>
  </si>
  <si>
    <t>PREFALZ aanvullingsband 1,0 x 1000 mm (alleen voor randstroken)</t>
  </si>
  <si>
    <t>PREFALZ dopolnilna pločevina 1,0 x 1.000 mm (le za začetne trakove)</t>
  </si>
  <si>
    <t>PREFALZ extrabeslag 1,0 x 1.000 mm (endast för kantremsor)</t>
  </si>
  <si>
    <t>PREFALZ suppleringsbånd 1,0x1.000 mm (kun til kantstrimmel)</t>
  </si>
  <si>
    <t>PREFALZ suppleringsbånd 1,0x1000 mm (kun for skjøteplate)</t>
  </si>
  <si>
    <t>PREFALZ dopunska traka (1,0 × 1.000 mm; samo za početne trake)</t>
  </si>
  <si>
    <t>PREFALZ Farbaluminiumband; 0,7 × 1.000 mm</t>
  </si>
  <si>
    <t>Prefalz colour aluminium strip 0.7 × 1,000 mm</t>
  </si>
  <si>
    <t>bande d’aluminium coloré PREFALZ ; 0,7 × 1 000 mm</t>
  </si>
  <si>
    <t>PREFALZ Nastro in alluminio preverniciato 0,7x1.000 mm</t>
  </si>
  <si>
    <t>PREFALZ barevný plech 0,7x1.000 mm</t>
  </si>
  <si>
    <t>Prefalz aluminiowa blacha powlekana 0,7 × 1.000 mm</t>
  </si>
  <si>
    <t>PREFALZ bevonatos alumínium szalag 0,7x1.000 mm</t>
  </si>
  <si>
    <t>PREFALZ farebné hliníkové zvitky 0,7x1.000 mm</t>
  </si>
  <si>
    <t>Prefalz gekleurde aluminium band 0,7 × 1000 mm</t>
  </si>
  <si>
    <t>PREFALZ barvani aluminijasti trak 0,7 x 1.000 mm</t>
  </si>
  <si>
    <t>Prefalz färgytbehandlat aluminiumband 0,7 × 1.000 mm</t>
  </si>
  <si>
    <t>Prefalz farvealuminiumsbånd 0,7 × 1.000 mm</t>
  </si>
  <si>
    <t>Prefalz fargealuminiumsbånd 0,7 × 1000 mm</t>
  </si>
  <si>
    <t>PREFALZ aluminijska traka u boji; 0,7 × 1.000 mm</t>
  </si>
  <si>
    <t>PREFALZ Farbaluminiumband; 0,7 × 1.000 mm (für Zusatzverblechungen)</t>
  </si>
  <si>
    <t>Prefalz colour aluminium strip 0.7 × 1,000 mm (for additional flashings)</t>
  </si>
  <si>
    <t>bande d’aluminium coloré PREFALZ ; 0,7 × 1 000 mm (pour raccordements complémentaires)</t>
  </si>
  <si>
    <t>PREFALZ Nastro in alluminio preverniciato 0,7x1.000 mm (per esecuzione converse e lattonerie)</t>
  </si>
  <si>
    <t>PREFALZ barevný plech 0,7x1.000 mm (na klempířskou výrobu)</t>
  </si>
  <si>
    <t>Prefalz aluminiowa blacha powlekana 0,7 × 1.000 mm (für Zusatzverblechungen)</t>
  </si>
  <si>
    <t>PREFALZ bevonatos alumínium szalag 0,7x1.000 mm (kiegészítő bádogos szerkezetekhez)</t>
  </si>
  <si>
    <t>PREFALZ farebné hliníkové zvitky 0,7x1.000 mm ( pre oplechovania a lemovky )</t>
  </si>
  <si>
    <t>Prefalz gekleurde aluminium band 0,7 × 1000 mm (voor aanvullend plaatwerk)</t>
  </si>
  <si>
    <t>PREFALZ barvani aluminijasti trak 0,7 x 1.000 mm (za dopolnjevanje)</t>
  </si>
  <si>
    <t>Prefalz färgytbehandlat aluminiumband 0,7 × 1.000 mm (för kompletterande plåtarbeten)</t>
  </si>
  <si>
    <t>Prefalz farvealuminiumsbånd 0,7 × 1.000 mm (til ekstra inddækning)</t>
  </si>
  <si>
    <t>Prefalz fargealuminiumsbånd 0,7 × 1000 mm (for tilleggsbeslag)</t>
  </si>
  <si>
    <t>PREFALZ aluminijska traka u boji; 0,7 × 1.000 mm (za dodatne limove)</t>
  </si>
  <si>
    <t>PREFALZ Farbaluminiumband; 0,7 × 500 mm</t>
  </si>
  <si>
    <t>Prefalz colour aluminium strip 0.7 × 500 mm</t>
  </si>
  <si>
    <t>bande d’aluminium coloré PREFALZ ; 0,7 × 500 mm</t>
  </si>
  <si>
    <t>PREFALZ Nastro in alluminio preverniciato 0,7x500 mm</t>
  </si>
  <si>
    <t>PREFALZ barevný plech 0,7x500 mm</t>
  </si>
  <si>
    <t>Prefalz aluminiowa blacha powlekana 0,7 × 500 mm</t>
  </si>
  <si>
    <t>PREFALZ bevonatos alumínium szalag 0,7x500 mm</t>
  </si>
  <si>
    <t>PREFALZ farebné hliníkové zvitky 0,7x500 mm</t>
  </si>
  <si>
    <t>Prefalz gekleurde aluminium band 0,7 × 500 mm</t>
  </si>
  <si>
    <t>PREFALZ barvani aluminijasti trak 0,7 x 500 mm</t>
  </si>
  <si>
    <t>Prefalz färgytbehandlat aluminiumband 0,7 × 500 mm</t>
  </si>
  <si>
    <t>Prefalz farvealuminiumsbånd 0,7 × 500 mm</t>
  </si>
  <si>
    <t>Prefalz fargealuminiumsbånd 0,7 × 500 mm</t>
  </si>
  <si>
    <t>PREFALZ aluminijska traka u boji; 0,7 × 500 mm</t>
  </si>
  <si>
    <t>PREFALZ Farbaluminiumband; 0,7 × 650 mm</t>
  </si>
  <si>
    <t>Prefalz colour aluminium strip 0.7 × 650 mm</t>
  </si>
  <si>
    <t>bande d’aluminium coloré PREFALZ ; 0,7 × 650 mm</t>
  </si>
  <si>
    <t>PREFALZ Nastro in allluminio preverniciato 0,7x650 mm</t>
  </si>
  <si>
    <t>PREFALZ barevný plech 0,7x650 mm</t>
  </si>
  <si>
    <t>Prefalz aluminiowa blacha powlekana 0,7 × 650 mm</t>
  </si>
  <si>
    <t>PREFALZ bevonatos alumínium szalag 0,7x650 mm</t>
  </si>
  <si>
    <t>PREFALZ farebné hliníkové zvitky 0,7x650 mm</t>
  </si>
  <si>
    <t>Prefalz gekleurde aluminium band 0,7 × 650 mm</t>
  </si>
  <si>
    <t>PREFALZ barvani aluminijasti trak 0,7 x 650 mm</t>
  </si>
  <si>
    <t>Prefalz färgytbehandlat aluminiumband 0,7 × 650 mm</t>
  </si>
  <si>
    <t>Prefalz farvealuminiumsbånd 0,7 × 650 mm</t>
  </si>
  <si>
    <t>Prefalz fargealuminiumsbånd 0,7 × 650 mm</t>
  </si>
  <si>
    <t>PREFALZ aluminijska traka u boji; 0,7 × 650 mm</t>
  </si>
  <si>
    <t>PREFALZ Fassade (horizontal)</t>
  </si>
  <si>
    <t>PREFALZ façade (horizontal)</t>
  </si>
  <si>
    <t>façade PREFALZ (horizontal)</t>
  </si>
  <si>
    <t>Facciata PREFALZ (orizzontale)</t>
  </si>
  <si>
    <t>Fasáda PREFALZ (horizontálně)</t>
  </si>
  <si>
    <t>Elewacja PREFALZ (pozioma)</t>
  </si>
  <si>
    <t>PREFALZ homlokzat (vízszintes)</t>
  </si>
  <si>
    <t>PREFALZ fasáda (horizontálna)</t>
  </si>
  <si>
    <t>PREFALZ-gevel (horizontaal)</t>
  </si>
  <si>
    <t>Fasada PREFALZ (vodoravna)</t>
  </si>
  <si>
    <t>PREFALZ fasad (horisontell)</t>
  </si>
  <si>
    <t>PREFALZ facade (horisontal)</t>
  </si>
  <si>
    <t>PREFALZ-fasade (horisontal)</t>
  </si>
  <si>
    <t>PREFALZ fasada (vodoravno)</t>
  </si>
  <si>
    <t>PREFALZ Fassade (vertikal)</t>
  </si>
  <si>
    <t>PREFALZ façade (vertical)</t>
  </si>
  <si>
    <t>façade PREFALZ (verticale)</t>
  </si>
  <si>
    <t>Facciata PREFALZ (verticale)</t>
  </si>
  <si>
    <t>Fasáda PREFALZ (vertikálně)</t>
  </si>
  <si>
    <t>Elewacja PREFALZ (pionowa)</t>
  </si>
  <si>
    <t>PREFALZ homlokzat (függőleges)</t>
  </si>
  <si>
    <t>PREFALZ fasáda (vertikálna)</t>
  </si>
  <si>
    <t>PREFALZ-gevel (verticaal)</t>
  </si>
  <si>
    <t>Fasada PREFALZ (navpična)</t>
  </si>
  <si>
    <t>PREFALZ fasad (vertikal)</t>
  </si>
  <si>
    <t>PREFALZ facade (vertikal)</t>
  </si>
  <si>
    <t>PREFALZ-fasade (vertikal)</t>
  </si>
  <si>
    <t>PREFALZ fasada (okomito)</t>
  </si>
  <si>
    <t>Klebeeinfassung (mit Spezialkleber)</t>
  </si>
  <si>
    <t>Prefalz adhesive flashing strip with special adhesive</t>
  </si>
  <si>
    <t>raccordement de ventilation à coller (avec kit d’assemblage)</t>
  </si>
  <si>
    <t>Conversa per torretta di aerazione da incollare (con adesivo speciale)</t>
  </si>
  <si>
    <t>PREFALZ nalepovací prostup + speciální lepidlo</t>
  </si>
  <si>
    <t>Klejona oprawa (z klejem specjalnym)</t>
  </si>
  <si>
    <t>ragasztható kivezető elem (speciális ragasztóval)</t>
  </si>
  <si>
    <t>nalepovací prestupový prvok (so špeciálnym lepidlom)</t>
  </si>
  <si>
    <t>Zelfklevende randen (met speciale lijm)</t>
  </si>
  <si>
    <t>Obroba za lepljenje (s posebnim lepilom)</t>
  </si>
  <si>
    <t>Självhäftande kant (med speciallim)</t>
  </si>
  <si>
    <t>Limindfalsning (med speciallim)</t>
  </si>
  <si>
    <t>Limfeste (med spesiallim)</t>
  </si>
  <si>
    <t>Lijepljena podloga (s posebnim ljepilom)</t>
  </si>
  <si>
    <t>PREFALZ Winkelstehfalzfassade (horizontal)</t>
  </si>
  <si>
    <t>PREFALZ single-lock standing seam façade (horizontal)</t>
  </si>
  <si>
    <t>façade PREFALZ à joints angulaires (horizontale)</t>
  </si>
  <si>
    <t>Facciata con aggraffatura angolare PREFALZ (orizzontale)</t>
  </si>
  <si>
    <t>Fasáda PREFALZ s úhlovou stojatou drážkou (horizontálně)</t>
  </si>
  <si>
    <t>Elewacja PREFALZ na stojący rąbek kątowy (pozioma)</t>
  </si>
  <si>
    <t>PREFALZ derékszögű állókorcos homlokzat (vízszintes)</t>
  </si>
  <si>
    <t>PREFALZ fasáda na uhlovú stojatú drážku (horizontálna)</t>
  </si>
  <si>
    <t>PREFALZ-hoeknaadgevel (horizontaal)</t>
  </si>
  <si>
    <t>Fasada z enojnim stoječim vzgibom PREFALZ (vodoravna)</t>
  </si>
  <si>
    <t>PREFALZ vinklad stående sömfasad (horisontell)</t>
  </si>
  <si>
    <t>PREFALZ vinkelstående falsfacade (horisontal)</t>
  </si>
  <si>
    <t>PREFALZ-fasade med vinklet stående fals (horisontal)</t>
  </si>
  <si>
    <t>PREFALZ fasada s kutnim stojećim falcom (vodoravno)</t>
  </si>
  <si>
    <t>PREFALZ Winkelstehfalzfassade (vertikal)</t>
  </si>
  <si>
    <t>PREFALZ single-lock standing seam façade (vertical)</t>
  </si>
  <si>
    <t>façade PREFALZ à joints angulaires (verticale)</t>
  </si>
  <si>
    <t>Facciata con aggraffatura angolare PREFALZ (verticale)</t>
  </si>
  <si>
    <t>Fasáda PREFALZ s úhlovou stojatou drážkou (vertikálně)</t>
  </si>
  <si>
    <t>Elewacja PREFALZ na stojący rąbek kątowy (pionowa)</t>
  </si>
  <si>
    <t>PREFALZ derékszögű állókorcos homlokzat (függőleges)</t>
  </si>
  <si>
    <t>PREFALZ fasáda na uhlovú stojatú drážku (vertikálna)</t>
  </si>
  <si>
    <t>PREFALZ-hoeknaadgevel(verticaal)</t>
  </si>
  <si>
    <t>Fasada z enojnim stoječim vzgibom PREFALZ (navpična)</t>
  </si>
  <si>
    <t>PREFALZ vinklad stående sömfasad (vertikal)</t>
  </si>
  <si>
    <t>PREFALZ vinkelstående falsfacade (vertikal)</t>
  </si>
  <si>
    <t>PREFALZ-fasade med vinklet stående fals (vertikal)</t>
  </si>
  <si>
    <t>PREFALZ fasada s kutnim stojećim falcom (okomito)</t>
  </si>
  <si>
    <t>Prefaweiß/Prefaweiß</t>
  </si>
  <si>
    <t>prefa white/prefa white</t>
  </si>
  <si>
    <t>blanc PREFA/blanc PREFA</t>
  </si>
  <si>
    <t>bianco prefa/bianco prefa</t>
  </si>
  <si>
    <t>prefabílá/prefa bílá</t>
  </si>
  <si>
    <t>biały PREFA</t>
  </si>
  <si>
    <t>prefafehér/prefafehér</t>
  </si>
  <si>
    <t>prefa biela/prefa biela</t>
  </si>
  <si>
    <t>prefawit/prefawit</t>
  </si>
  <si>
    <t>prefa bela/prefa bela</t>
  </si>
  <si>
    <t>prefavit/prefavit</t>
  </si>
  <si>
    <t>prefahvid/prefahvid</t>
  </si>
  <si>
    <t>prefahvit/prefahvit</t>
  </si>
  <si>
    <t>Prefa bijela boja / Prefa bijela boja</t>
  </si>
  <si>
    <t>Preisanfrage</t>
  </si>
  <si>
    <t>Quote enquiry</t>
  </si>
  <si>
    <t>demande de prix</t>
  </si>
  <si>
    <t>Richiesta di prezzo</t>
  </si>
  <si>
    <t>Cenová poptávka</t>
  </si>
  <si>
    <t>Zapytanie ofertowe</t>
  </si>
  <si>
    <t>árajánlatkérés</t>
  </si>
  <si>
    <t>cenový dopyt</t>
  </si>
  <si>
    <t>Prijsaanvraag</t>
  </si>
  <si>
    <t>Povpraševanje o ceni</t>
  </si>
  <si>
    <t>Prisförfrågan</t>
  </si>
  <si>
    <t>Prisforespørgsel</t>
  </si>
  <si>
    <t>Prisforespørsel</t>
  </si>
  <si>
    <t>Upit o cijeni</t>
  </si>
  <si>
    <t>Produktübersicht</t>
  </si>
  <si>
    <t>Panoramica dei prodotti</t>
  </si>
  <si>
    <t>Přehled produktů</t>
  </si>
  <si>
    <t>Przegląd produktów</t>
  </si>
  <si>
    <t>termékek áttekintése</t>
  </si>
  <si>
    <t>prehľad produktov</t>
  </si>
  <si>
    <t>Productoverzicht</t>
  </si>
  <si>
    <t>Pregled izdelkov</t>
  </si>
  <si>
    <t>Produktöversikt</t>
  </si>
  <si>
    <t>Produktoversigt</t>
  </si>
  <si>
    <t>Produktoversikt</t>
  </si>
  <si>
    <t>Pregled proizvoda</t>
  </si>
  <si>
    <t>Profilwelle 10/47/2,0</t>
  </si>
  <si>
    <t>ripple profile 10/47/2.0 (PREFA)</t>
  </si>
  <si>
    <t>profil sinus 10/47/2,0</t>
  </si>
  <si>
    <t>Profilo ondulato 10/47/2,0</t>
  </si>
  <si>
    <t>Profil s vlnou 10/47/2,0</t>
  </si>
  <si>
    <t>Profil falisty 10/47/2,0</t>
  </si>
  <si>
    <t>profilhullám 10/47/2,0</t>
  </si>
  <si>
    <t>vlnitý profil 10/47/2,0</t>
  </si>
  <si>
    <t>Golfplaat 10/47/2,0</t>
  </si>
  <si>
    <t>Valoviti profil 10/47/2,0</t>
  </si>
  <si>
    <t>vågprofil 10/47/2,0</t>
  </si>
  <si>
    <t>Profilbølge 10/47/2,0</t>
  </si>
  <si>
    <t>Bølgeprofil 10/47/2,0</t>
  </si>
  <si>
    <t>Profilwelle 10/47/2,0 (horizontal)</t>
  </si>
  <si>
    <t>ripple profile 10/47/2.0 (horizontal)</t>
  </si>
  <si>
    <t>profil sinus 10/47/2,0 (horizontal)</t>
  </si>
  <si>
    <t>Profilo ondulato 10/47/2,0 (orizzontale)</t>
  </si>
  <si>
    <t>Profil s vlnou 10/47/2,0 (horizontální)</t>
  </si>
  <si>
    <t>Profil falisty 10/47/2,0 (poziomy)</t>
  </si>
  <si>
    <t>profilhullám 10/47/2,0 (vízszintes)</t>
  </si>
  <si>
    <t>vlnitý profil 10/47/2,0 (horizontálny)</t>
  </si>
  <si>
    <t>Golfplaat 10/47/2,0 (horizontaal)</t>
  </si>
  <si>
    <t>Valoviti profil 10/47/2,0 (vodoraven)</t>
  </si>
  <si>
    <t>vågprofil 10/47/2.0 (horisontell)</t>
  </si>
  <si>
    <t>Profilbølge 10/47/2,0 (horisontal)</t>
  </si>
  <si>
    <t>Bølgeprofil 10/47/2,0 (horisontal)</t>
  </si>
  <si>
    <t>Valoviti profil 10/47/2,0 (vodoravni)</t>
  </si>
  <si>
    <t>Profilwelle 10/47/2,0 (vertikal)</t>
  </si>
  <si>
    <t>ripple profile 10/47/2.0 (vertical)</t>
  </si>
  <si>
    <t>profil sinus 10/47/2,0 (vertical)</t>
  </si>
  <si>
    <t>Profilo ondulato 10/47/2,0 (verticale)</t>
  </si>
  <si>
    <t>Profil s vlnou 10/47/2,0 (vertikální)</t>
  </si>
  <si>
    <t>Profil falisty 10/47/2,0 (pionowy)</t>
  </si>
  <si>
    <t>profilhullám 10/47/2,0 (függőleges)</t>
  </si>
  <si>
    <t>vlnitý profil 10/47/2,0 (vertikálny)</t>
  </si>
  <si>
    <t>Golfplaat 10/47/2,0 (verticaal)</t>
  </si>
  <si>
    <t>Valoviti profil 10/47/2,0 (navpičen)</t>
  </si>
  <si>
    <t>vågprofil 10/47/2.0 (vertikal)</t>
  </si>
  <si>
    <t>Profilbølge 10/47/2,0 (vertikal)</t>
  </si>
  <si>
    <t>Bølgeprofil 10/47/2,0 (vertikal)</t>
  </si>
  <si>
    <t>Valoviti profil 10/47/2,0 (okomiti)</t>
  </si>
  <si>
    <t>Pultdachabschluss</t>
  </si>
  <si>
    <t>end of mono-pitched roof</t>
  </si>
  <si>
    <t>raccord de faîtage de toit monopente</t>
  </si>
  <si>
    <t>Rivestimento semicolmo</t>
  </si>
  <si>
    <t>Zakończenie dachu jednospadowego</t>
  </si>
  <si>
    <t>félnyeregtetővég</t>
  </si>
  <si>
    <t>ukončenie pultovej strechy</t>
  </si>
  <si>
    <t>Lessenaarsdakafsluiting</t>
  </si>
  <si>
    <t>Zaključna obdelava enokapne strehe</t>
  </si>
  <si>
    <t>avslutning pulpettak</t>
  </si>
  <si>
    <t>Pulttagafslutning</t>
  </si>
  <si>
    <t>Pulttakavslutning</t>
  </si>
  <si>
    <t>Završetak jednostrešnog krova</t>
  </si>
  <si>
    <t>Pultdachabschluss mit Hinterlüftung</t>
  </si>
  <si>
    <t>mono-pitched-roof end with ventilation gap</t>
  </si>
  <si>
    <t>raccord de faîtage pour toit monopente (avec lame d’air ventilée)</t>
  </si>
  <si>
    <t>Rivestimento semicolmo con retroventilazione</t>
  </si>
  <si>
    <t>Hřeben pultové střechy s odvětráním</t>
  </si>
  <si>
    <t>Zakończenie dachu jednospadowego z wentylowaną pustką powietrzną</t>
  </si>
  <si>
    <t>félnyeregtetővég átszellőztetéssel</t>
  </si>
  <si>
    <t>ukončenie pultovej strechy s prevetrávanou medzerou</t>
  </si>
  <si>
    <t>Lessenaarsdakafsluiting met ventilatie achteraan</t>
  </si>
  <si>
    <t>Zaključna obdelava enokapne strehe s prezračevanjem</t>
  </si>
  <si>
    <t>avslutning pulpettak med bakventilation</t>
  </si>
  <si>
    <t>Pulttagafslutning med ventilation</t>
  </si>
  <si>
    <t>Pulttakavslutning med baklufting</t>
  </si>
  <si>
    <t>Završetak jednostrešnog krova sa stražnjom ventilacijom</t>
  </si>
  <si>
    <t>Pultdachabschluss (Variante)</t>
  </si>
  <si>
    <t>mono-pitched-roof end (variant)</t>
  </si>
  <si>
    <t>raccord de faîtage pour toit monopente (variante)</t>
  </si>
  <si>
    <t>Rivestimento semicolmo (variante)</t>
  </si>
  <si>
    <t>Hřeben pultové střechy - Varianta</t>
  </si>
  <si>
    <t>Zakończenie dachu jednospadowego (wariant)</t>
  </si>
  <si>
    <t>félnyeregtetővég (változat)</t>
  </si>
  <si>
    <t>ukončenie pultovej strechy (variant)</t>
  </si>
  <si>
    <t>Lessenaarsdakafsluiting(variant)</t>
  </si>
  <si>
    <t>Zaključna obdelava enokapne strehe (različica)</t>
  </si>
  <si>
    <t>avslutning pulpettak (variant)</t>
  </si>
  <si>
    <t>Pulttagafslutning (variant)</t>
  </si>
  <si>
    <t>Pulttakavslutning (variant)</t>
  </si>
  <si>
    <t>Završetak jednostrešnog krova (varijanta)</t>
  </si>
  <si>
    <t>pulverbeschichtet</t>
  </si>
  <si>
    <t>powder-coated</t>
  </si>
  <si>
    <t>thermolaqué</t>
  </si>
  <si>
    <t>Verniciato a polvere</t>
  </si>
  <si>
    <t xml:space="preserve">práškově lakovaný </t>
  </si>
  <si>
    <t>malowanie proszkowe</t>
  </si>
  <si>
    <t>porszórt</t>
  </si>
  <si>
    <t>farbenie práškovaním</t>
  </si>
  <si>
    <t>geëpoxeerd</t>
  </si>
  <si>
    <t>prašno barvano</t>
  </si>
  <si>
    <t>pulverlackerade</t>
  </si>
  <si>
    <t>pulverbelagt</t>
  </si>
  <si>
    <t>pulverlakkert</t>
  </si>
  <si>
    <t>praškasta presvlaka</t>
  </si>
  <si>
    <t>Putz</t>
  </si>
  <si>
    <t>plaster</t>
  </si>
  <si>
    <t>enduit</t>
  </si>
  <si>
    <t>Intonaco</t>
  </si>
  <si>
    <t>omítka</t>
  </si>
  <si>
    <t>Tynk</t>
  </si>
  <si>
    <t>vakolat</t>
  </si>
  <si>
    <t>omietka</t>
  </si>
  <si>
    <t>Gips</t>
  </si>
  <si>
    <t>Omet</t>
  </si>
  <si>
    <t>puts</t>
  </si>
  <si>
    <t>Puds</t>
  </si>
  <si>
    <t>Gipspuss</t>
  </si>
  <si>
    <t>Žbuka</t>
  </si>
  <si>
    <t>QUADRATROHR – SONDERWASSERFANGKASTEN</t>
  </si>
  <si>
    <t>SQUARE DOWNPIPE – BESPOKE</t>
  </si>
  <si>
    <t>TUYAU DE DESCENTE CARRÉ — BOÎTE À EAU RÉALISÉE SUR COMMANDE</t>
  </si>
  <si>
    <t>CASSETTA RACCOLTA ACQUE SPECIALE - PLUVIALE QUADRATO</t>
  </si>
  <si>
    <t>HRANATÝ SVOD – SPECIÁLNÍ SBĚRNÝ KOTLÍK</t>
  </si>
  <si>
    <t>RURA KWADRATOWA – KOSZ ZLEWISKOWY</t>
  </si>
  <si>
    <t>SZÖGLETES LEFOLYÓCSŐ – SPECIÁLIS VÍZGYŰJTŐ ÜST</t>
  </si>
  <si>
    <t>ŠTVORCOVÝ ZVOD – ŠPECIÁLNY ZBERNÝ KOTLÍK</t>
  </si>
  <si>
    <t>VIERKANTE BUIS - SPECIALE WATEROPVANGBAK</t>
  </si>
  <si>
    <t>KVADRATNA CEV – POSEBNI ZBIRALNIK VODE</t>
  </si>
  <si>
    <t>FYRKANTSRÖR – SPECIAL VATTENUPPSAMLINGSLÅDA</t>
  </si>
  <si>
    <t>KVADRATRØR – SPECIALVANDOPSAMLINGSKASSE</t>
  </si>
  <si>
    <t>FIRKANTRØR – SPESIELL VANNDRENERING</t>
  </si>
  <si>
    <t>KVADRATNA CIJEV – POSEBNA KUTIJA ZA PRIHVAT VODE</t>
  </si>
  <si>
    <t>Quadratrohr</t>
  </si>
  <si>
    <t>square downpipe</t>
  </si>
  <si>
    <t>tuyau de descente carré</t>
  </si>
  <si>
    <t>Pluviale quadro</t>
  </si>
  <si>
    <t>Hranatý svod</t>
  </si>
  <si>
    <t>Kwadratowa rura spustowa</t>
  </si>
  <si>
    <t>szögletes lefolyó</t>
  </si>
  <si>
    <t>štvorcový zvod</t>
  </si>
  <si>
    <t>vierkante buis</t>
  </si>
  <si>
    <t>pravokotna cev</t>
  </si>
  <si>
    <t>kvadratrör</t>
  </si>
  <si>
    <t>kvadratrør</t>
  </si>
  <si>
    <t>firkantrør</t>
  </si>
  <si>
    <t>Kvadratna cijev</t>
  </si>
  <si>
    <t>QUADRATROHR</t>
  </si>
  <si>
    <t>SQUARE DOWNPIPE</t>
  </si>
  <si>
    <t>TUYAU DE DESCENTE CARRÉ</t>
  </si>
  <si>
    <t>PLUVIALE QUADRO</t>
  </si>
  <si>
    <t>RURY KWADRATOWE</t>
  </si>
  <si>
    <t>SZÖGLETES LEFOLYÓ</t>
  </si>
  <si>
    <t>ŠTVORCOVÝ ZVOD</t>
  </si>
  <si>
    <t>VIERKANTE BUIS</t>
  </si>
  <si>
    <t>KVADRATRÖR</t>
  </si>
  <si>
    <t>KVADRATRØR</t>
  </si>
  <si>
    <t>FIRKANTRØR</t>
  </si>
  <si>
    <t>KVADRATNA CIJEV</t>
  </si>
  <si>
    <t>Quadratrohr mit Reinigungsöffnung</t>
  </si>
  <si>
    <t>square downpipe with access pipe</t>
  </si>
  <si>
    <t>tuyau de descente carré avec ouverture de nettoyage</t>
  </si>
  <si>
    <t>Pluviale quadro con ispezione</t>
  </si>
  <si>
    <t>Hranatý svod s čistícím otvorem</t>
  </si>
  <si>
    <t>Rura kwadratowa z otworem rewizyjnym</t>
  </si>
  <si>
    <t>szögletes lefolyó tisztítónyílással</t>
  </si>
  <si>
    <t>štvorcový zvod s čistiacim otvoromQuadratrohr mit Reinigungsöffnung</t>
  </si>
  <si>
    <t>vierkante buis met reinigingsopening</t>
  </si>
  <si>
    <t>pravokotna cev z odprtino</t>
  </si>
  <si>
    <t>kvadratrör med rengöringslucka</t>
  </si>
  <si>
    <t>kvadratrør med rengøringsåbning</t>
  </si>
  <si>
    <t>firkantrør med rengjøringsåpning</t>
  </si>
  <si>
    <t>Kvadratna cijev s revizionim otvorom</t>
  </si>
  <si>
    <t>Quadratrohrbogen 72° (kurz)</t>
  </si>
  <si>
    <t>square downpipe elbow 72° (short)</t>
  </si>
  <si>
    <t>coude de tuyau carré 72° (court)</t>
  </si>
  <si>
    <t>Gomito per pluviale quadro, 72°, corto</t>
  </si>
  <si>
    <t>Koleno hranatého svodu 72° krátké</t>
  </si>
  <si>
    <t>Kolano 72° do rury kwadratowej krótkie</t>
  </si>
  <si>
    <t>szögletes lefolyó könyök 72° rövid</t>
  </si>
  <si>
    <t>štvorcové koleno 72° krátke</t>
  </si>
  <si>
    <t>vierkante buisbocht 72° kort</t>
  </si>
  <si>
    <t>koleno 72o - pravokotno kratko</t>
  </si>
  <si>
    <t>kvadratrörsvinkel 72° kort</t>
  </si>
  <si>
    <t>kvadratrørbue 72° kort</t>
  </si>
  <si>
    <t>firkantrørbend 72° kort</t>
  </si>
  <si>
    <t>Koljeno kvadratne cijevi 72° (kratko)</t>
  </si>
  <si>
    <t>Quadratrohrbogen 72° (lang)</t>
  </si>
  <si>
    <t>square downpipe elbow 72° (long)</t>
  </si>
  <si>
    <t>coude de tuyau carré 72° (long)</t>
  </si>
  <si>
    <t>Gomito per pluviale quadro, 72° lungo</t>
  </si>
  <si>
    <t>Koleno hranatého svodu 72° dlouhé</t>
  </si>
  <si>
    <t>Kolano 72° do rury kwadratowej długie</t>
  </si>
  <si>
    <t>szögletes lefolyó 72° hosszú</t>
  </si>
  <si>
    <t>štvorcové koleno 72° dlhé</t>
  </si>
  <si>
    <t>vierkante buisbocht 72° lang</t>
  </si>
  <si>
    <t>koleno 72o - pravokotno dolgo</t>
  </si>
  <si>
    <t>kvadratrörsvinkel 72° lång</t>
  </si>
  <si>
    <t>kvadratrørbue 72° lang</t>
  </si>
  <si>
    <t>firkantrørbend 72° langt</t>
  </si>
  <si>
    <t>Koljeno kvadratne cijevi 72° (dugo)</t>
  </si>
  <si>
    <t>Quadratrohrkessel für Kastenrinne</t>
  </si>
  <si>
    <t>square downpipe outlet for box gutter</t>
  </si>
  <si>
    <t>naissance pour tuyau carré (gouttières carrées)</t>
  </si>
  <si>
    <t>Wylot rynny do rury kwadratowej</t>
  </si>
  <si>
    <t xml:space="preserve">szögletes betorkoló elem </t>
  </si>
  <si>
    <t>hranatý kotlík pre hranatý žľab</t>
  </si>
  <si>
    <t>vierkante buis-vangbak voor bakgoot</t>
  </si>
  <si>
    <t>žlebni izpust pravokotni</t>
  </si>
  <si>
    <t>kvadratrörskupa för lådränna</t>
  </si>
  <si>
    <t>kvadratrørsfordybning til kasserende</t>
  </si>
  <si>
    <t>firkantrørtappstykke for firkantrenne</t>
  </si>
  <si>
    <t>Odvod kvadratne cijevi za sandučasti žlijeb</t>
  </si>
  <si>
    <t>Quadratrohrmuffe</t>
  </si>
  <si>
    <t>square downpipe coupling</t>
  </si>
  <si>
    <t>manchon de jonction pour tuyau carré</t>
  </si>
  <si>
    <t>Riduzione pluviale quadro-scarico HT/KG</t>
  </si>
  <si>
    <t>Hranaté zaústění do kruhového odpadu</t>
  </si>
  <si>
    <t>Mufa do rury kwadratowej</t>
  </si>
  <si>
    <t>szögletes lefolyó átvezető elem</t>
  </si>
  <si>
    <t>prechodka štvorcového zvodu na kruhový zvod</t>
  </si>
  <si>
    <t>vierkante buis-mof</t>
  </si>
  <si>
    <t>povezovalec pravokotnih cevi</t>
  </si>
  <si>
    <t>kvadratrörsmuff</t>
  </si>
  <si>
    <t>kvadratrørsmuffe</t>
  </si>
  <si>
    <t>firkantrør-muffe</t>
  </si>
  <si>
    <t>Kolčak kvadratne cijevi</t>
  </si>
  <si>
    <t>Quadratrohr-Speiereinmündung</t>
  </si>
  <si>
    <t>parapet outlet square downpipe connector</t>
  </si>
  <si>
    <t>embranchement d’évacuation carré pour toits plats</t>
  </si>
  <si>
    <t>Bocchettone da incasso per pluviale quadro</t>
  </si>
  <si>
    <t>Hranatý fasádní kotlík se zaústěním</t>
  </si>
  <si>
    <t>Wylot zlewiskowy do rury kwadratowej</t>
  </si>
  <si>
    <t>szögletes attikafal betorkoló elem</t>
  </si>
  <si>
    <t>fasádny kotlík štvorcového zvodu so zaústením pre strešný chrlič</t>
  </si>
  <si>
    <t>vierkante buis-spuwinmonding</t>
  </si>
  <si>
    <t>nastavek za izliv - pravokotni</t>
  </si>
  <si>
    <t>vägganslutning för kvadratrör</t>
  </si>
  <si>
    <t>kvadratrørstagrendetilslutning</t>
  </si>
  <si>
    <t>firkantrør-nedløpsåpning</t>
  </si>
  <si>
    <t>Kvadratna cijev - bočni utok</t>
  </si>
  <si>
    <t>Quadratrohr-Wasserfangkasten 220/220/330</t>
  </si>
  <si>
    <t>square downpipe leader head 220/220/330</t>
  </si>
  <si>
    <t>boîte à eau pour tuyau de descente carré 220/220/330</t>
  </si>
  <si>
    <t>Cassetta di raccolta per pluviale quadro 220/220/330h</t>
  </si>
  <si>
    <t>Sběrný kotlík hranatý s hranatým vyústěním 220/220/330</t>
  </si>
  <si>
    <t>Kosz zlewiskowy do rury kwadratowej 220/220/330</t>
  </si>
  <si>
    <t>vízgyűjtő üst szögletes lefolyóhoz 220/220/336</t>
  </si>
  <si>
    <t>zberný kotlík na vodu štvorcového zvodu 220/220/330</t>
  </si>
  <si>
    <t>vierkante buis-watervangbak 220/220/330</t>
  </si>
  <si>
    <t>kotliček - pravokotni</t>
  </si>
  <si>
    <t>Kvadratrörsvattenuppsamlare 220/220/330</t>
  </si>
  <si>
    <t>kvadratrørsvandopsamlingskasse 220/220/330</t>
  </si>
  <si>
    <t>firkantrør-vannoppsamler 220/220/330</t>
  </si>
  <si>
    <t>Kvadratna cijev - kutija za prihvat vode 220/220/330</t>
  </si>
  <si>
    <t>Querfalzausbildung</t>
  </si>
  <si>
    <t>Forming transverse seams</t>
  </si>
  <si>
    <t>réalisation d’une agrafure transversale</t>
  </si>
  <si>
    <t>Raccordo dell'aggraffatura diagonale</t>
  </si>
  <si>
    <t>Provedení příčného napojení</t>
  </si>
  <si>
    <t>Konstrukcja z pojedynczą zakładką</t>
  </si>
  <si>
    <t>keresztkorcos kialakítás</t>
  </si>
  <si>
    <t>vytvorenie priečnej drážky</t>
  </si>
  <si>
    <t>Ontwerp met dwarsnaad</t>
  </si>
  <si>
    <t>Oblikovanje prečnega zgiba</t>
  </si>
  <si>
    <t>korsveckutformning</t>
  </si>
  <si>
    <t>Tværfalsdesign</t>
  </si>
  <si>
    <t>Tverrfalsoppbygging</t>
  </si>
  <si>
    <t>Konstrukcija križnog falca</t>
  </si>
  <si>
    <t>Regenklappe</t>
  </si>
  <si>
    <t>downpipe cleanout</t>
  </si>
  <si>
    <t>récupérateur d’eau</t>
  </si>
  <si>
    <t>Deviatore con ispezione</t>
  </si>
  <si>
    <t>Dešťová klapka</t>
  </si>
  <si>
    <t>Rewizja rury spustowej</t>
  </si>
  <si>
    <t>vízlopó</t>
  </si>
  <si>
    <t>klapka zberača vody</t>
  </si>
  <si>
    <t>regenklep</t>
  </si>
  <si>
    <t>lovilec vode z loputo</t>
  </si>
  <si>
    <t>fällbar utkastare</t>
  </si>
  <si>
    <t>regnklap</t>
  </si>
  <si>
    <t>fellbart utkast</t>
  </si>
  <si>
    <t>Kišna klapna</t>
  </si>
  <si>
    <t>Retourhaft</t>
  </si>
  <si>
    <t>double-lock clip</t>
  </si>
  <si>
    <t>patte de maintien</t>
  </si>
  <si>
    <t>Graffetta di ritorno</t>
  </si>
  <si>
    <t>zpětná (věžová) příponka</t>
  </si>
  <si>
    <t>Łącznik kątowy</t>
  </si>
  <si>
    <t>retúrhafter</t>
  </si>
  <si>
    <t>spätná príponka</t>
  </si>
  <si>
    <t>Povratna pritrditev</t>
  </si>
  <si>
    <t>retur</t>
  </si>
  <si>
    <t>Returheft</t>
  </si>
  <si>
    <t>Savijeni učvršćivač</t>
  </si>
  <si>
    <t>RETOURNIERUNG PER FAX:</t>
  </si>
  <si>
    <t>RETURN BY FAX:</t>
  </si>
  <si>
    <t>À RENVOYER PAR FAX :</t>
  </si>
  <si>
    <t>RESTITUIRE PER FAX:</t>
  </si>
  <si>
    <t>Zaslat zpět Faxem</t>
  </si>
  <si>
    <t>Nr zwrotny FAX:</t>
  </si>
  <si>
    <t>VÁLASZFAX:</t>
  </si>
  <si>
    <t>ODOSLAŤ SPÄŤ FAXOM:</t>
  </si>
  <si>
    <t>TERUGZENDEN PER FAX:</t>
  </si>
  <si>
    <t>potrdilo na fax</t>
  </si>
  <si>
    <t>RETURNERING VIA FAX:</t>
  </si>
  <si>
    <t>RETURNERING PR. FAX:</t>
  </si>
  <si>
    <t>RETUR PER FAKS:</t>
  </si>
  <si>
    <t>POVRAT PUTEM FAKSA:</t>
  </si>
  <si>
    <t>Rilleneisen</t>
  </si>
  <si>
    <t>rib tool</t>
  </si>
  <si>
    <t>outil de façonnage des sillons</t>
  </si>
  <si>
    <t>Scanalatrice</t>
  </si>
  <si>
    <t>narzędzie formujące</t>
  </si>
  <si>
    <t>falc hajlító vas</t>
  </si>
  <si>
    <t>ryhovací nástroj</t>
  </si>
  <si>
    <t>groefijzer</t>
  </si>
  <si>
    <t>nakovalo za strešne plošče</t>
  </si>
  <si>
    <t>spårjärn</t>
  </si>
  <si>
    <t>rillejern</t>
  </si>
  <si>
    <t>Željezo s utorima</t>
  </si>
  <si>
    <t>Rillennagel (Niro)</t>
  </si>
  <si>
    <t>stainless steel ring nails</t>
  </si>
  <si>
    <t>clou annelé (inox)</t>
  </si>
  <si>
    <t>Chiodo zigrinato in acciaio inox</t>
  </si>
  <si>
    <t>Vroubkované hřebíky, nerez</t>
  </si>
  <si>
    <t>NIRO Gwóźdź nierdzewny</t>
  </si>
  <si>
    <t>NIRO bordás szeg</t>
  </si>
  <si>
    <t>NIRO ryhované klince</t>
  </si>
  <si>
    <t>groefspijker NIRO</t>
  </si>
  <si>
    <t>narebreni žičniki iz nerjavečega jekla</t>
  </si>
  <si>
    <t>räfflad spik NIRO</t>
  </si>
  <si>
    <t>rillesøm NIRO</t>
  </si>
  <si>
    <t>riflet spiker RUSTFRITT STÅL</t>
  </si>
  <si>
    <t>Čavao s utorima (nehrđajući)</t>
  </si>
  <si>
    <t>Rillennagel (verzinkt)</t>
  </si>
  <si>
    <t>ring nails, galvanised</t>
  </si>
  <si>
    <t>clou annelé (galvanisé)</t>
  </si>
  <si>
    <t>Chiodo zigrinato zincato</t>
  </si>
  <si>
    <t>vroubkované hřebíky, pozinkované</t>
  </si>
  <si>
    <t>Gwoździe, galwanizowane</t>
  </si>
  <si>
    <t>bordásszeg horganyzott</t>
  </si>
  <si>
    <t>ryhované klince, pozinkované</t>
  </si>
  <si>
    <t>groefspijker gegalvaniseerd</t>
  </si>
  <si>
    <t>žičniki pocinkani</t>
  </si>
  <si>
    <t>räfflad spik förzinkad</t>
  </si>
  <si>
    <t>rillesøm galvaniseret</t>
  </si>
  <si>
    <t>riflet spiker galvanisert</t>
  </si>
  <si>
    <t>Čavao s utorima (pocinčani)</t>
  </si>
  <si>
    <t>Rinne (Uginox)</t>
  </si>
  <si>
    <t>gutter (Uginox)</t>
  </si>
  <si>
    <t>gouttière (Uginox)</t>
  </si>
  <si>
    <t>Grondaia (Uginox)</t>
  </si>
  <si>
    <t>žlab (Uginox)</t>
  </si>
  <si>
    <t>Rynna (Uginox)</t>
  </si>
  <si>
    <t>csatorna (Uginox)</t>
  </si>
  <si>
    <t>žľab (Uginox)</t>
  </si>
  <si>
    <t>Goot (Uginox)</t>
  </si>
  <si>
    <t>Žleb (Uginox)</t>
  </si>
  <si>
    <t>ränna (Uginox)</t>
  </si>
  <si>
    <t>Rende (Uginox)</t>
  </si>
  <si>
    <t>Renne (Uginox)</t>
  </si>
  <si>
    <t>Žlijeb (Uginox)</t>
  </si>
  <si>
    <t>Rinnendimension:</t>
  </si>
  <si>
    <t>Gutter dimensions:</t>
  </si>
  <si>
    <t>Développement :</t>
  </si>
  <si>
    <t>Sviluppo canale</t>
  </si>
  <si>
    <t>Rozměr žlabu</t>
  </si>
  <si>
    <t>Rozmiar rynny:</t>
  </si>
  <si>
    <t>Ereszcsatorna méretek:</t>
  </si>
  <si>
    <t>rozmery zľabov:</t>
  </si>
  <si>
    <t>Gootdimensie:</t>
  </si>
  <si>
    <t>Dimenzije žleba</t>
  </si>
  <si>
    <t>Ränndimension:</t>
  </si>
  <si>
    <t>Rendedimension:</t>
  </si>
  <si>
    <t>Takrennedimensjon:</t>
  </si>
  <si>
    <t>Dimenzije žlijeba:</t>
  </si>
  <si>
    <t>Rinnenendboden</t>
  </si>
  <si>
    <t>gutter end cap</t>
  </si>
  <si>
    <t>fond de gouttière</t>
  </si>
  <si>
    <t>Testata per canale di gronda</t>
  </si>
  <si>
    <t>Čelo žlabu</t>
  </si>
  <si>
    <t>ereszcsatorna végelem</t>
  </si>
  <si>
    <t>čelo žľabu</t>
  </si>
  <si>
    <t>gooteindebodem</t>
  </si>
  <si>
    <t xml:space="preserve">žlebna zapora </t>
  </si>
  <si>
    <t>rännändgavel</t>
  </si>
  <si>
    <t>rendeendebund</t>
  </si>
  <si>
    <t>endebunn</t>
  </si>
  <si>
    <t>Čelo žlijeba</t>
  </si>
  <si>
    <t>Rinnenhaken</t>
  </si>
  <si>
    <t>gutter bracket</t>
  </si>
  <si>
    <t>crochet de gouttière</t>
  </si>
  <si>
    <t>Gancio per grondaia</t>
  </si>
  <si>
    <t>žlabový hák</t>
  </si>
  <si>
    <t>Uchwyt do montażu rynny</t>
  </si>
  <si>
    <t>csatornatartó elem</t>
  </si>
  <si>
    <t>hák polkruhového žľabu</t>
  </si>
  <si>
    <t>Goothaak</t>
  </si>
  <si>
    <t>Kavelj za žleb</t>
  </si>
  <si>
    <t>rännkrok</t>
  </si>
  <si>
    <t>Rendejern</t>
  </si>
  <si>
    <t>Rennekroker</t>
  </si>
  <si>
    <t>Kuka žlijeba</t>
  </si>
  <si>
    <t>Rinnenhaken hochkant (gedreht)</t>
  </si>
  <si>
    <t>upright gutter bracket</t>
  </si>
  <si>
    <t>crochet de chant (chantourné)</t>
  </si>
  <si>
    <t>Gancio per grondaia in posizione verticale (ruotata)</t>
  </si>
  <si>
    <t>žlabový hák zpevněný přetočený</t>
  </si>
  <si>
    <t>Uchwyt do montażu rynny w pozycji pionowej (obrócony)</t>
  </si>
  <si>
    <t>csatornatartó elem, élére hajlított (elforgatva)</t>
  </si>
  <si>
    <t>spevnený hák polkruhového žľabu (otočený)</t>
  </si>
  <si>
    <t>Goothaak rechtop (gedraaid)</t>
  </si>
  <si>
    <t>Kavelj za žleb pokončen (zasukan)</t>
  </si>
  <si>
    <t>rännkrok upprätt (vänd)</t>
  </si>
  <si>
    <t>Rendejern højkant (drejet)</t>
  </si>
  <si>
    <t>Rennekroker med høy kant (dreid)</t>
  </si>
  <si>
    <t>Kuka žlijeba, na kant (okrenuta)</t>
  </si>
  <si>
    <t>Rinnenhaken für Kastenrinne</t>
  </si>
  <si>
    <t>bracket for box gutter</t>
  </si>
  <si>
    <t>crochet pour gouttière carrée</t>
  </si>
  <si>
    <t>Portacanale per canale quadro</t>
  </si>
  <si>
    <t>Žlabový hák pro hranaté žlaby</t>
  </si>
  <si>
    <t>Hak rynnowy połaciowy do rynny kwadratowej</t>
  </si>
  <si>
    <t>négyszögszelvényű ereszcsatorna tartó</t>
  </si>
  <si>
    <t>hák hranatého žľabu</t>
  </si>
  <si>
    <t>goothaak voor bakgoot</t>
  </si>
  <si>
    <t>žlebna kljuka za pravokotni žleb</t>
  </si>
  <si>
    <t>rännkrok för lådränna</t>
  </si>
  <si>
    <t>rendekrog til kasserende</t>
  </si>
  <si>
    <t>takrennefester for firkantrenne</t>
  </si>
  <si>
    <t>Kuka sandučastog žlijeba</t>
  </si>
  <si>
    <t>Rinnenhaken hochkant</t>
  </si>
  <si>
    <t>crochet de chant</t>
  </si>
  <si>
    <t>Cicogna con ferro in costa per canale di gronda</t>
  </si>
  <si>
    <t>Žlabový hák zpevněný</t>
  </si>
  <si>
    <t>Hak wzmocniony do krokwiowy</t>
  </si>
  <si>
    <t>ereszcsatorna tartó elem élére hajlított</t>
  </si>
  <si>
    <t>hák polkruhového žľabu spevnený</t>
  </si>
  <si>
    <t>goothaak op de korte kant</t>
  </si>
  <si>
    <t>žlebna kljuka stranska</t>
  </si>
  <si>
    <t>rännkrok högkant</t>
  </si>
  <si>
    <t>rendekrog højkant</t>
  </si>
  <si>
    <t>takrennefester høykant</t>
  </si>
  <si>
    <t>Kuka žlijeba, na kant</t>
  </si>
  <si>
    <t>Rinnenhaken Schweiz</t>
  </si>
  <si>
    <t>gutter bracket (Switzerland)</t>
  </si>
  <si>
    <t>crochet de gouttière suisse</t>
  </si>
  <si>
    <t>Portacanale svizzero</t>
  </si>
  <si>
    <t>Horský hák přetočený</t>
  </si>
  <si>
    <t>Hak rynnowy wzmocniony nakrokwiowy</t>
  </si>
  <si>
    <t>ereszcsatorna tartó elem svájci</t>
  </si>
  <si>
    <t>hák polkruhového žľabu Švajčiarsko</t>
  </si>
  <si>
    <t>goothaak Zwitserland</t>
  </si>
  <si>
    <t>žlebna kljuka stranska CH</t>
  </si>
  <si>
    <t>rännkrok Schweiz</t>
  </si>
  <si>
    <t>rendekrog Schweiz</t>
  </si>
  <si>
    <t>takrennefester Sveits</t>
  </si>
  <si>
    <t>Kuka žlijeba, Švicarska</t>
  </si>
  <si>
    <t>Rinnenhakennagel (5,0 × 80)</t>
  </si>
  <si>
    <t>gutter bracket nail 5.0 × 80</t>
  </si>
  <si>
    <t>clou pour crochet de gouttière (5,0 × 80)</t>
  </si>
  <si>
    <t>Chiodi per staffe portacanale 5,0 x 80</t>
  </si>
  <si>
    <t>Hřebíky pro žlabové háky 5,0 x 80</t>
  </si>
  <si>
    <t>Gwóźdź do haków rynnowych 5,0 × 80</t>
  </si>
  <si>
    <t>csatornatartó-szeg 5,0 x 86</t>
  </si>
  <si>
    <t>klinec pre žľabový hák 5,0 x 80</t>
  </si>
  <si>
    <t>goothaakspijker 5,0 × 80</t>
  </si>
  <si>
    <t>žičniki za žlebne kljuke 5,0 x 80</t>
  </si>
  <si>
    <t>rännkroksspik 5,0 × 80</t>
  </si>
  <si>
    <t>rendekrogsøm 5,0 × 80</t>
  </si>
  <si>
    <t>nagler for takrennefester 5,0 × 80</t>
  </si>
  <si>
    <t>Čavao za kuku žlijeba (5,0 × 80)</t>
  </si>
  <si>
    <t>Rinnenheizung</t>
  </si>
  <si>
    <t>gutter heating</t>
  </si>
  <si>
    <t>système de chauffage de gouttière</t>
  </si>
  <si>
    <t>Riscaldamento grondaia</t>
  </si>
  <si>
    <t>žlabové vytápění</t>
  </si>
  <si>
    <t>Podgrzewanie rynny</t>
  </si>
  <si>
    <t>csatornafűtés</t>
  </si>
  <si>
    <t>vyhrievanie žľabu</t>
  </si>
  <si>
    <t>Gootverwarming</t>
  </si>
  <si>
    <t>Ogrevanje žleba</t>
  </si>
  <si>
    <t>rännuppvärmning</t>
  </si>
  <si>
    <t>Tagrendeopvarmning</t>
  </si>
  <si>
    <t>Rennevarme</t>
  </si>
  <si>
    <t>Grijanje žlijeba</t>
  </si>
  <si>
    <t>Rinnenkessel</t>
  </si>
  <si>
    <t>gutter outlet</t>
  </si>
  <si>
    <t>naissance</t>
  </si>
  <si>
    <t>Bocchetta svizzera</t>
  </si>
  <si>
    <t>Kulatý kotlík</t>
  </si>
  <si>
    <t>Wylot rynny</t>
  </si>
  <si>
    <t>betorkoló elem</t>
  </si>
  <si>
    <t>kotlík polkruhového žľabu</t>
  </si>
  <si>
    <t>vergaarbak</t>
  </si>
  <si>
    <t>žlebni izpust</t>
  </si>
  <si>
    <t>omvikningskupa</t>
  </si>
  <si>
    <t>rendefordybning</t>
  </si>
  <si>
    <t>tappstykke</t>
  </si>
  <si>
    <t>Odvod žlijeba</t>
  </si>
  <si>
    <t>Rinnenlänge wählen:</t>
  </si>
  <si>
    <t>Select gutter length:</t>
  </si>
  <si>
    <t>Sélectionner la longueur de la gouttière :</t>
  </si>
  <si>
    <t>Selezionare lunghezza canale</t>
  </si>
  <si>
    <t>Zvolit délku žlabu</t>
  </si>
  <si>
    <t>Wybierz długość rynny:</t>
  </si>
  <si>
    <t>Ereszcsatorna hossza:</t>
  </si>
  <si>
    <t>voľba dĺžky zľabov:</t>
  </si>
  <si>
    <t>Gootlengte kiezen:</t>
  </si>
  <si>
    <t>Izbira dolžine žičnikov</t>
  </si>
  <si>
    <t>Välj rännlängd:</t>
  </si>
  <si>
    <t>Vælg rendelængde:</t>
  </si>
  <si>
    <t>Velg takrennelengde:</t>
  </si>
  <si>
    <t>Odabir duljine žlijeba:</t>
  </si>
  <si>
    <t>Rinnenstutzen</t>
  </si>
  <si>
    <t>naissance de gouttière</t>
  </si>
  <si>
    <t>Staffa per grondaia</t>
  </si>
  <si>
    <t>žlabové hrdlo</t>
  </si>
  <si>
    <t>Przyłącze rynny</t>
  </si>
  <si>
    <t>csatornacsonk</t>
  </si>
  <si>
    <t>hrdlo polkruhového žľabu</t>
  </si>
  <si>
    <t>Gootaansluiting</t>
  </si>
  <si>
    <t>Nacevnik za žleb</t>
  </si>
  <si>
    <t>rännstöd</t>
  </si>
  <si>
    <t>Tagrendeudløb</t>
  </si>
  <si>
    <t>Rennestøtter</t>
  </si>
  <si>
    <t>Rinnenwinkel 90° (außen)</t>
  </si>
  <si>
    <t>external gutter mitre 90°</t>
  </si>
  <si>
    <t>équerre de gouttière 90° (angle sortant)</t>
  </si>
  <si>
    <t>Angolo esterno 90° per canale di gronda</t>
  </si>
  <si>
    <t>Roh žlabu vnější 90°</t>
  </si>
  <si>
    <t>Narożnik 90° zew.</t>
  </si>
  <si>
    <t>ereszcsatorna szeglet külső 90°</t>
  </si>
  <si>
    <t>roh polkruhového zľabu vonkajší 90°</t>
  </si>
  <si>
    <t>goothoek buiten 90°</t>
  </si>
  <si>
    <t>vogalnik za polokrogli žleb, zunanji 90o</t>
  </si>
  <si>
    <t>ränna utvändig vinkel 90°</t>
  </si>
  <si>
    <t>rendevinkel udvendig 90°</t>
  </si>
  <si>
    <t>rennevinkel utvendig 90°</t>
  </si>
  <si>
    <t>Kutni element žlijeba 90° (vanjski)</t>
  </si>
  <si>
    <t>Rinnenwinkel 90° (innen)</t>
  </si>
  <si>
    <t>internal gutter mitre 90°</t>
  </si>
  <si>
    <t>équerre de gouttière 90° (angle rentrant)</t>
  </si>
  <si>
    <t>Angolo interno 90° per canale di gronda</t>
  </si>
  <si>
    <t>Roh žlabu vnitřní 90°</t>
  </si>
  <si>
    <t>Narożnik 90° wew.</t>
  </si>
  <si>
    <t>ereszcsatorna szeglet belső 90°</t>
  </si>
  <si>
    <t>roh polkruhového zľabu vnútorný 90°</t>
  </si>
  <si>
    <t>goothoek binnen 90°</t>
  </si>
  <si>
    <t>vogalnik za polokrogli žleb, notranji 90o</t>
  </si>
  <si>
    <t>ränna invändig vinkel 90°</t>
  </si>
  <si>
    <t>rendevinkel indvendig 90°</t>
  </si>
  <si>
    <t>rennevinkel innvendig 90°</t>
  </si>
  <si>
    <t>Kutni element žlijeba 90° (unutarnji)</t>
  </si>
  <si>
    <t>Rinnenwulstöffner</t>
  </si>
  <si>
    <t>gutter bead opener</t>
  </si>
  <si>
    <t>ouvre-boudin</t>
  </si>
  <si>
    <t>Apriricciolo</t>
  </si>
  <si>
    <t>Otevírač žlabových návalek</t>
  </si>
  <si>
    <t>Przyrząd do rozkręcania rynien</t>
  </si>
  <si>
    <t>ereszcsatorna vulcni nyitó</t>
  </si>
  <si>
    <t>otvárač návalkov</t>
  </si>
  <si>
    <t>Gootkraalopener</t>
  </si>
  <si>
    <t>Odpirač zaobljenega roba žleba</t>
  </si>
  <si>
    <t>öppnare rännfals</t>
  </si>
  <si>
    <t>Tagrendevulståbner</t>
  </si>
  <si>
    <t>Rennekantåpner</t>
  </si>
  <si>
    <t>Otvarač za žlijeb</t>
  </si>
  <si>
    <t>Rohr</t>
  </si>
  <si>
    <t>pipe</t>
  </si>
  <si>
    <t>tuyau</t>
  </si>
  <si>
    <t>Tubo</t>
  </si>
  <si>
    <t>trubka</t>
  </si>
  <si>
    <t>Rura</t>
  </si>
  <si>
    <t>cső</t>
  </si>
  <si>
    <t>rúra</t>
  </si>
  <si>
    <t>Pijp</t>
  </si>
  <si>
    <t>Cev</t>
  </si>
  <si>
    <t>rör</t>
  </si>
  <si>
    <t>Rør</t>
  </si>
  <si>
    <t>Cijev</t>
  </si>
  <si>
    <t>Rohr (28 × 2 × 3.000 mm; inkl. Muffe)</t>
  </si>
  <si>
    <t>pipe 28 × 2 × 3.000 mm, including coupling</t>
  </si>
  <si>
    <t>tube (28 × 2 × 3 000 mm ; avec manchon de jonction)</t>
  </si>
  <si>
    <t>Tubo 28 x 2 x 3.000 mm incluso giunto da 100mm</t>
  </si>
  <si>
    <t>Trubka sněhové zábrany včetně spojky 28 x 2 x 3.000 mm</t>
  </si>
  <si>
    <t>Rura bariery śniegowej 28 × 2 × 3.000 mm, z mufą</t>
  </si>
  <si>
    <t>hófogócső 28 x 2 x 3.000 mmtoldóelemmel</t>
  </si>
  <si>
    <t>rúrka snehového zachytávača 28 x 2 x 3.000 mm vrátane spojky</t>
  </si>
  <si>
    <t>buis 28 × 2 × 3000 mm, incl. mof</t>
  </si>
  <si>
    <t>cev za snegolov 28 x 2 x 3.000 mm vklj. S spojno pušo</t>
  </si>
  <si>
    <t>rör 28 × 2 × 3.000 mm, inkl. muff</t>
  </si>
  <si>
    <t>rør 28 × 2 × 3.000 mm, inkl. muffe</t>
  </si>
  <si>
    <t>rør 28 × 2 × 3000 mm, inkl. muffe</t>
  </si>
  <si>
    <t>Cijev (28 × 2 × 3.000 mm; uklj. kolčak)</t>
  </si>
  <si>
    <t>Rohrbogen</t>
  </si>
  <si>
    <t>downpipe elbow</t>
  </si>
  <si>
    <t>coude</t>
  </si>
  <si>
    <t>Curva per tubo</t>
  </si>
  <si>
    <t>koleno</t>
  </si>
  <si>
    <t>Kolanko</t>
  </si>
  <si>
    <t>csőkönyök</t>
  </si>
  <si>
    <t>Pijpbocht</t>
  </si>
  <si>
    <t>Cevno koleno</t>
  </si>
  <si>
    <t>rörböj</t>
  </si>
  <si>
    <t>Rørvinkel</t>
  </si>
  <si>
    <t>Rørknær</t>
  </si>
  <si>
    <t>Koljeno</t>
  </si>
  <si>
    <t>Rohrbogen 40°</t>
  </si>
  <si>
    <t>downpipe elbow 40°</t>
  </si>
  <si>
    <t>coude 40°</t>
  </si>
  <si>
    <t>Gomito 40°</t>
  </si>
  <si>
    <t>Koleno 40°</t>
  </si>
  <si>
    <t>Kolano 40°</t>
  </si>
  <si>
    <t>lefolyócső-ív 40°</t>
  </si>
  <si>
    <t>koleno kruhového zvodu 40°</t>
  </si>
  <si>
    <t>kniestuk 40°</t>
  </si>
  <si>
    <t>cevno koleno 40o</t>
  </si>
  <si>
    <t>rörvinkel 40°</t>
  </si>
  <si>
    <t>rørbøjning 40°</t>
  </si>
  <si>
    <t>bend 40°</t>
  </si>
  <si>
    <t>Koljeno 40°</t>
  </si>
  <si>
    <t>Rohrbogen 72°</t>
  </si>
  <si>
    <t>downpipe elbow 72°</t>
  </si>
  <si>
    <t>coude 72°</t>
  </si>
  <si>
    <t>Gomito 72°</t>
  </si>
  <si>
    <t>Koleno 72°</t>
  </si>
  <si>
    <t>Kolano 72°</t>
  </si>
  <si>
    <t>lefolyócső-ív 72°</t>
  </si>
  <si>
    <t>koleno kruhového zvodu 72°</t>
  </si>
  <si>
    <t>kniestuk 72°</t>
  </si>
  <si>
    <t>Prefa cevno koleno 72o</t>
  </si>
  <si>
    <t>rörvinkel 72°</t>
  </si>
  <si>
    <t>rørbøjning 72°</t>
  </si>
  <si>
    <t>bend 72°</t>
  </si>
  <si>
    <t>Koljeno 72°</t>
  </si>
  <si>
    <t>Rohrbogen 85°</t>
  </si>
  <si>
    <t>downpipe elbow 85°</t>
  </si>
  <si>
    <t>coude 85°</t>
  </si>
  <si>
    <t>Gomito 85°</t>
  </si>
  <si>
    <t>Koleno 85°</t>
  </si>
  <si>
    <t>Kolano 85°</t>
  </si>
  <si>
    <t>lefolyócső-ív 85°</t>
  </si>
  <si>
    <t>koleno kruhového zvodu 85°</t>
  </si>
  <si>
    <t>kniestuk 85°</t>
  </si>
  <si>
    <t>Prefa cevno koleno 85o</t>
  </si>
  <si>
    <t>rörvinkel 85°</t>
  </si>
  <si>
    <t>rørbøjning 85°</t>
  </si>
  <si>
    <t>bend 85°</t>
  </si>
  <si>
    <t>Koljeno 85°</t>
  </si>
  <si>
    <t>QUADRATROHRBOGEN</t>
  </si>
  <si>
    <t>SQUARE DOWNPIPE ELBOW</t>
  </si>
  <si>
    <t>COUDE DE TUYAU CARRÉ</t>
  </si>
  <si>
    <t>CURVA PER TUBO QUADRATO</t>
  </si>
  <si>
    <t>KOLENO HRANATÉHO SVODU</t>
  </si>
  <si>
    <t>Kolanko kwadratowe</t>
  </si>
  <si>
    <t>SZÖGLETES LEFOLYÓCSŐ</t>
  </si>
  <si>
    <t>KOLENO ŠTVORCOVÉHO ZVODU</t>
  </si>
  <si>
    <t>VIERKANTE PIJPBOCHT</t>
  </si>
  <si>
    <t>KOLENO KVADRATNE CEVI</t>
  </si>
  <si>
    <t>FYRKANTIG RÖRBÖJ</t>
  </si>
  <si>
    <t>KVARDRATRØRS BØJNING</t>
  </si>
  <si>
    <t>FIRKANTET RØRKNE</t>
  </si>
  <si>
    <t>KOLJENO KVADRATNE CIJEVI</t>
  </si>
  <si>
    <t>Rohreinbindung</t>
  </si>
  <si>
    <t>pipe connection</t>
  </si>
  <si>
    <t>raccordement de tuyaux</t>
  </si>
  <si>
    <t>Integrazione tubo</t>
  </si>
  <si>
    <t xml:space="preserve">Trubní prostup </t>
  </si>
  <si>
    <t>Łącznik do rur</t>
  </si>
  <si>
    <t>csőbekötés</t>
  </si>
  <si>
    <t>napojenie rúry</t>
  </si>
  <si>
    <t>PIJPINRICHTING</t>
  </si>
  <si>
    <t>Vdelava cevi</t>
  </si>
  <si>
    <t>röranslutning</t>
  </si>
  <si>
    <t>Rørmuffe</t>
  </si>
  <si>
    <t>Rørforbindelse</t>
  </si>
  <si>
    <t>Priključak cijevi</t>
  </si>
  <si>
    <t>Rohreinmündung</t>
  </si>
  <si>
    <t>downpipe branch</t>
  </si>
  <si>
    <t>embranchement</t>
  </si>
  <si>
    <t>Braga</t>
  </si>
  <si>
    <t>Odbočka kruhového svodu</t>
  </si>
  <si>
    <t>Trójnik</t>
  </si>
  <si>
    <t>csőbecsatlakozás</t>
  </si>
  <si>
    <t>odbočka kruhového zvodu</t>
  </si>
  <si>
    <t>buisinmonding</t>
  </si>
  <si>
    <t>cevni priključek</t>
  </si>
  <si>
    <t>grenrör</t>
  </si>
  <si>
    <t>rørudmunding</t>
  </si>
  <si>
    <t>grenrør</t>
  </si>
  <si>
    <t>Cijevni utok</t>
  </si>
  <si>
    <t>Rohreinmündung konisch</t>
  </si>
  <si>
    <t>tapered downpipe branch</t>
  </si>
  <si>
    <t>embranchement conique</t>
  </si>
  <si>
    <t>Braga con innesto conico</t>
  </si>
  <si>
    <t>Odbočka kruhového svodu kónická</t>
  </si>
  <si>
    <t>Trójnik stożkowy</t>
  </si>
  <si>
    <t>kónikus csőbecsatlakozás</t>
  </si>
  <si>
    <t>odbočka kruhového zvodu kónická</t>
  </si>
  <si>
    <t>buisinmonding conisch</t>
  </si>
  <si>
    <t>konični cevni priključek</t>
  </si>
  <si>
    <t>grenrör koniskt</t>
  </si>
  <si>
    <t>rørudmunding konisk</t>
  </si>
  <si>
    <t>konisk grenrør</t>
  </si>
  <si>
    <t>Konusni cijevni utok</t>
  </si>
  <si>
    <t>ROHREINMÜNDUNG (quadratisch; zweifach)</t>
  </si>
  <si>
    <t>DUAL SQUARE DOWNPIPE BRANCH</t>
  </si>
  <si>
    <t>EMBRANCHEMENT (carré ; double)</t>
  </si>
  <si>
    <t>INGRESSO TUBO (quadrato; doppio)</t>
  </si>
  <si>
    <t>ODBOČKA SVODU (hranatá; dvojitá)</t>
  </si>
  <si>
    <t>RURA Z ODGAŁĘZIENIEM (przekrój kwadratowy; podwójna)</t>
  </si>
  <si>
    <t>CSŐBECSATLAKOZÁS (négyszögletes, kétszeres)</t>
  </si>
  <si>
    <t>ZVODOVÁ ODBOČKA (štvorcová; dvojitá)</t>
  </si>
  <si>
    <t>PIJPINRICHTING (vierkant; dubbel)</t>
  </si>
  <si>
    <t>CEVNI PRIKLJUČEK (kvadraten; dvakratni)</t>
  </si>
  <si>
    <t>RÖRANSLUTNING (fyrkantig; dubbel)</t>
  </si>
  <si>
    <t>RØRTILSLUTNING (firkantet; dobbelt)</t>
  </si>
  <si>
    <t>GRENRØR (firkantet, dobbel)</t>
  </si>
  <si>
    <t>CIJEVNI UTOK (kvadratan, dvostruki)</t>
  </si>
  <si>
    <t>ROHREINMÜNDUNG (quadratisch; einfach)</t>
  </si>
  <si>
    <t>SINGLE SQUARE DOWNPIPE BRANCH</t>
  </si>
  <si>
    <t>EMBRANCHEMENT (carré ; simple)</t>
  </si>
  <si>
    <t>INGRESSO TUBO (quadrato; singolo)</t>
  </si>
  <si>
    <t>ODBOČKA SVODU (hranatá; jednoduchá)</t>
  </si>
  <si>
    <t>RURA Z ODGAŁĘZIENIEM (przekrój kwadratowy; pojedyncza)</t>
  </si>
  <si>
    <t>CSŐBECSATLAKOZÁS (négyszögletes, egyszeres)</t>
  </si>
  <si>
    <t>ZVODOVÁ ODBOČKA (štvorcová; jednoduchá)</t>
  </si>
  <si>
    <t>PIJPINRICHTING (vierkant; enkel)</t>
  </si>
  <si>
    <t>CEVNI PRIKLJUČEK (kvadraten; enkratni)</t>
  </si>
  <si>
    <t>RÖRANSLUTNING (fyrkantig; enkel)</t>
  </si>
  <si>
    <t>RØRTILSLUTNING (firkantet; enkelt)</t>
  </si>
  <si>
    <t>GRENRØR (firkantet, enkel)</t>
  </si>
  <si>
    <t>CIJEVNI UTOK (kvadratan, jednostruki)</t>
  </si>
  <si>
    <t>ROHREINMÜNDUNG (rund; einfach)</t>
  </si>
  <si>
    <t>SINGLE DOWNPIPE BRANCH ROUND</t>
  </si>
  <si>
    <t>EMBRANCHEMENT (rond ; simple)</t>
  </si>
  <si>
    <t>INGRESSO TUBO (rotondo; singolo)</t>
  </si>
  <si>
    <t>ODBOČKA SVODU (kulatá; jednoduchá)</t>
  </si>
  <si>
    <t>RURA Z ODGAŁĘZIENIEM (przekrój okrągły; pojedyncza)</t>
  </si>
  <si>
    <t>CSŐBECSATLAKOZÁS (kerek, egyszeres)</t>
  </si>
  <si>
    <t>ZVODOVÁ ODBOČKA (kruhová; jednoduchá)</t>
  </si>
  <si>
    <t>PIJPINRICHTING (rond; enkel)</t>
  </si>
  <si>
    <t>CEVNI PRIKLJUČEK (okrogel; enkratni)</t>
  </si>
  <si>
    <t>RÖRANSLUTNING (rund; enkel)</t>
  </si>
  <si>
    <t>RØRTILSLUTNING (rund; enkel)</t>
  </si>
  <si>
    <t>GRENRØR (rund, enkel)</t>
  </si>
  <si>
    <t>CIJEVNI UTOK (okrugli, jednostruki)</t>
  </si>
  <si>
    <t>ROHREINMÜNDUNG (rund; zweifach)</t>
  </si>
  <si>
    <t>DUAL DOWNPIPE BRANCH ROUND</t>
  </si>
  <si>
    <t>EMBRANCHEMENT (rond ; double)</t>
  </si>
  <si>
    <t>INGRESSO TUBO (rotondo; doppio)</t>
  </si>
  <si>
    <t>ODBOČKA SVODU (kulatá; dvojitá)</t>
  </si>
  <si>
    <t>RURA Z ODGAŁĘZIENIEM (przekrój okrągły; podwójna)</t>
  </si>
  <si>
    <t>CSŐBECSATLAKOZÁS (kerek, kétszeres)</t>
  </si>
  <si>
    <t>ZVODOVÁ ODBOČKA (kruhová; dvojitá)</t>
  </si>
  <si>
    <t>PIJPVERBINDING (rond; dubbel)</t>
  </si>
  <si>
    <t>CEVNI PRIKLJUČEK (okrogel; dvakratni)</t>
  </si>
  <si>
    <t>RÖRANSLUTNING (rund; dubbel)</t>
  </si>
  <si>
    <t>RØRTILSLUTNING (rund; dobbelt)</t>
  </si>
  <si>
    <t>GRENRØR (rund, dobbel)</t>
  </si>
  <si>
    <t>CIJEVNI UTOK (okrugli, dvostruki)</t>
  </si>
  <si>
    <t>Rohrkappe</t>
  </si>
  <si>
    <t>pipe cap</t>
  </si>
  <si>
    <t>collerette</t>
  </si>
  <si>
    <t>Copribicchiere</t>
  </si>
  <si>
    <t>přechodka</t>
  </si>
  <si>
    <t>Zaślepka do rur</t>
  </si>
  <si>
    <t>csőfedél</t>
  </si>
  <si>
    <t>prechodka dažďového zvodu</t>
  </si>
  <si>
    <t>PIJPKAP</t>
  </si>
  <si>
    <t>Pokrovček cevi</t>
  </si>
  <si>
    <t>rörlock</t>
  </si>
  <si>
    <t>Rørkappe</t>
  </si>
  <si>
    <t>Rørhette</t>
  </si>
  <si>
    <t>Kapa za cijev</t>
  </si>
  <si>
    <t>Rohrlänge wählen:</t>
  </si>
  <si>
    <t>Select downpipe length:</t>
  </si>
  <si>
    <t>Sélectionner la longueur du tuyau de descente :</t>
  </si>
  <si>
    <t>Selezionare lunghezza pluviale</t>
  </si>
  <si>
    <t>Zvolit délku svodu</t>
  </si>
  <si>
    <t>Wybierz długość rury:</t>
  </si>
  <si>
    <t>Lefolyócső hossza:</t>
  </si>
  <si>
    <t>voľba dĺžky zvodov:</t>
  </si>
  <si>
    <t>Buislengte kiezen:</t>
  </si>
  <si>
    <t>Izbira dolžine cevi</t>
  </si>
  <si>
    <t>Välj rörlängd:</t>
  </si>
  <si>
    <t>Vælg rørlængde:</t>
  </si>
  <si>
    <t>Velg rørlengde:</t>
  </si>
  <si>
    <t>Odaberite duljinu cijevi:</t>
  </si>
  <si>
    <t>Rohrmanschette</t>
  </si>
  <si>
    <t>pipe collar</t>
  </si>
  <si>
    <t>manchon</t>
  </si>
  <si>
    <t>Guarnizione per tubo</t>
  </si>
  <si>
    <t>manžeta</t>
  </si>
  <si>
    <t>Kołnierz rurowy</t>
  </si>
  <si>
    <t>csőkarmantyú</t>
  </si>
  <si>
    <t>rúrová manžeta</t>
  </si>
  <si>
    <t>Pijpkraag</t>
  </si>
  <si>
    <t>Manšeta cevi</t>
  </si>
  <si>
    <t>rörkrage</t>
  </si>
  <si>
    <t>Rørmanchet</t>
  </si>
  <si>
    <t>Rørmansjett</t>
  </si>
  <si>
    <t>Manšeta za cijev</t>
  </si>
  <si>
    <t>Rohrschelle für Standrohr</t>
  </si>
  <si>
    <t>pipe bracket for straight downpipes</t>
  </si>
  <si>
    <t>collier pour dauphin</t>
  </si>
  <si>
    <t>Collare per terminali</t>
  </si>
  <si>
    <t>Přechodka na zaústění svodu</t>
  </si>
  <si>
    <t>Obejma do rur stojakowych</t>
  </si>
  <si>
    <t>lefolyócsőbilincs állványcsőhöz</t>
  </si>
  <si>
    <t>objímka pre zaústenie na ležatú kanalizáciu</t>
  </si>
  <si>
    <t>klembeugel voor staande buizen</t>
  </si>
  <si>
    <t>objemka za izlivno cev</t>
  </si>
  <si>
    <t>rörsvep för stuprör</t>
  </si>
  <si>
    <t>rørbøjle til standrør</t>
  </si>
  <si>
    <t>rørklemme for nedløpsrør</t>
  </si>
  <si>
    <t>Obujmica za stojeću cijev</t>
  </si>
  <si>
    <t>Rohrschelle (mit M10 Gewinde; ohne Dorn)</t>
  </si>
  <si>
    <t>pipe bracket – with M10 thread without pin</t>
  </si>
  <si>
    <t>collier (filetage M10 ; sans goujon)</t>
  </si>
  <si>
    <t>Collare con filetto M10 senza chiodo</t>
  </si>
  <si>
    <t>Objímka se závitem M10 bez trnu</t>
  </si>
  <si>
    <t>Obejma rury z gwintem M10 bez trzpienia</t>
  </si>
  <si>
    <t>csőbilincs M10 menettel szár nélkül</t>
  </si>
  <si>
    <t>objímka zvodu so závitom M10 bez tŕňa</t>
  </si>
  <si>
    <t>klembeugel met M10-schroefdraad zonder doorn</t>
  </si>
  <si>
    <t>objemka za iztočno cev z matico z navojem M10</t>
  </si>
  <si>
    <t>rörsvep med M10-gänga utan dorn</t>
  </si>
  <si>
    <t>rørbøjle med M10 gevind uden dorn</t>
  </si>
  <si>
    <t>rørklemme med M10 gjenger uten stift</t>
  </si>
  <si>
    <t>Obujmica za cijev (s M10 navojem, bez trna)</t>
  </si>
  <si>
    <t>Rohrschellendorn</t>
  </si>
  <si>
    <t>pipe bracket pin</t>
  </si>
  <si>
    <t>goujon de collier</t>
  </si>
  <si>
    <t>Chiodo per collare</t>
  </si>
  <si>
    <t>Trn k objímce</t>
  </si>
  <si>
    <t>Trzpień wbijany</t>
  </si>
  <si>
    <t>csőbilincs tartó csavar</t>
  </si>
  <si>
    <t>oceľový tŕň zvodu s krytom</t>
  </si>
  <si>
    <t>klembeugeldoorn</t>
  </si>
  <si>
    <t xml:space="preserve">konica za zabijanje </t>
  </si>
  <si>
    <t>rörsvepsdorn</t>
  </si>
  <si>
    <t>rørbøjledorn</t>
  </si>
  <si>
    <t>stift for rørklemme</t>
  </si>
  <si>
    <t>Trn cijevne obujmice</t>
  </si>
  <si>
    <t>Rohrschellendorn für WDVS-Rohrschellendübel ⌀ 10</t>
  </si>
  <si>
    <t>pipe bracket for ETICS pipe bracket plug Ø 10</t>
  </si>
  <si>
    <t>goujon de collier pour cheville d’isolation ⌀ 10 pour collier (ITE)</t>
  </si>
  <si>
    <t>Chiodo per collare per facciate retroventilate - Tassello Ø 10</t>
  </si>
  <si>
    <t>Trn k objímce pro hmoždinku pro prostup tepelnou izolací ⌀ 10</t>
  </si>
  <si>
    <t>Trzpień zaciskowy do kotwy zaciskowej ETICS ⌀ 10</t>
  </si>
  <si>
    <t>csőbilincs szár homlokzati hőszigetelésen keresztül történő rögzítéshez való dübelhez ∅ 10</t>
  </si>
  <si>
    <t>tŕň s krytkou pre hmoždinky do kontaktného zatepľovacieho systému ⌀ 10</t>
  </si>
  <si>
    <t>Buisdoorn voor ETICS-buisanker ⌀ 10</t>
  </si>
  <si>
    <t>Konica za zabijanje z navojem za vložek za fasade iz EPS ⌀ 10</t>
  </si>
  <si>
    <t>Rörklämdorn för WDVS-rörklämdubb ⌀ 10</t>
  </si>
  <si>
    <t>Rørbøjledorn til WDVS-rørbøjledyvel ⌀ 10</t>
  </si>
  <si>
    <t>Takrenneskrue til EIFS-takrenneplugg ⌀ 10</t>
  </si>
  <si>
    <t>Trn cijevne obujmice za WDVS tiplu ⌀ 10</t>
  </si>
  <si>
    <t>WDVS-Rohrschellendübel ⌀ 10</t>
  </si>
  <si>
    <t>pipe bracket dowel with pin (for ETICS)</t>
  </si>
  <si>
    <t>cheville d’isolation ⌀ 10 pour collier (ITE)</t>
  </si>
  <si>
    <t>Tassello per taglio termico con chiodo</t>
  </si>
  <si>
    <t>Hmoždinka pro prostup tepelnou izolací</t>
  </si>
  <si>
    <t>Element mocujący obejmy dla pełnej izolacji cieplnej z trzpieniem</t>
  </si>
  <si>
    <t>lefolyócsőbilincs-szár dübellel passzívházhoz</t>
  </si>
  <si>
    <t>oceľová hmoždinka s tŕňom do zatepľovacieho systému</t>
  </si>
  <si>
    <t>klembeugelplug met doorn (voor WDVS)</t>
  </si>
  <si>
    <t>konica za zabijanje s pokrivno kapo za EPS</t>
  </si>
  <si>
    <t>rörsvepsdymling med dorn (för enstegstätad fasad)</t>
  </si>
  <si>
    <t>rørbøjledybel med dorn (til WDVS)</t>
  </si>
  <si>
    <t>plugg for rørklemme med stift (for WDVS)</t>
  </si>
  <si>
    <t>WDVS tipla ⌀ 10</t>
  </si>
  <si>
    <t>Rohrschellenhalter für WDVS</t>
  </si>
  <si>
    <t>pipe bracket support (for ETICS)</t>
  </si>
  <si>
    <t>console pour collier (ITE)</t>
  </si>
  <si>
    <t>Piastra per taglio termico</t>
  </si>
  <si>
    <t>Držák hmoždinky pro zateplovací systémy</t>
  </si>
  <si>
    <t>Element mocujący obejmy dla pełnej izolacji cieplnej</t>
  </si>
  <si>
    <t>lefolyócső tartó bilincs passzívházhoz</t>
  </si>
  <si>
    <t>držiak objímky pre zatepľovacie systémy</t>
  </si>
  <si>
    <t>klembeugelhouder (voor WDVS)</t>
  </si>
  <si>
    <t>pritrdilo za fasade iz EPS</t>
  </si>
  <si>
    <t>rörssvepsfäste (för enstegstätad fasad)</t>
  </si>
  <si>
    <t>rørbøjleholder (til WDVS)</t>
  </si>
  <si>
    <t>feste for rørklemme (for WDVS)</t>
  </si>
  <si>
    <t>Držač za WDVS</t>
  </si>
  <si>
    <t>Rohrverbinder</t>
  </si>
  <si>
    <t>downpipe connector</t>
  </si>
  <si>
    <t>réduction de tuyau</t>
  </si>
  <si>
    <t>Bicchiere per pluviale</t>
  </si>
  <si>
    <t>Hrdlový spoj</t>
  </si>
  <si>
    <t>Złącze rury</t>
  </si>
  <si>
    <t>csőtoldó</t>
  </si>
  <si>
    <t>spojka zvodu</t>
  </si>
  <si>
    <t>buisverbinding</t>
  </si>
  <si>
    <t>povezovalec cevi</t>
  </si>
  <si>
    <t>rørforbinder</t>
  </si>
  <si>
    <t>rørkobling</t>
  </si>
  <si>
    <t>Spojni element cijevi</t>
  </si>
  <si>
    <t>Rolle</t>
  </si>
  <si>
    <t>roll</t>
  </si>
  <si>
    <t>bobine</t>
  </si>
  <si>
    <t>Rotolo</t>
  </si>
  <si>
    <t>Svitek</t>
  </si>
  <si>
    <t>rolka</t>
  </si>
  <si>
    <t>tekercs</t>
  </si>
  <si>
    <t>Zvitok</t>
  </si>
  <si>
    <t>Rol</t>
  </si>
  <si>
    <t>kolut</t>
  </si>
  <si>
    <t>rulle</t>
  </si>
  <si>
    <t>Rulle</t>
  </si>
  <si>
    <t>Rull</t>
  </si>
  <si>
    <t>Kolut</t>
  </si>
  <si>
    <t>Rollen</t>
  </si>
  <si>
    <t>rolls</t>
  </si>
  <si>
    <t>bobines</t>
  </si>
  <si>
    <t>Rotoli</t>
  </si>
  <si>
    <t>Svitky</t>
  </si>
  <si>
    <t>rolki</t>
  </si>
  <si>
    <t>tekercsek</t>
  </si>
  <si>
    <t>Zvitky</t>
  </si>
  <si>
    <t>koluti</t>
  </si>
  <si>
    <t>rullar</t>
  </si>
  <si>
    <t>Ruller</t>
  </si>
  <si>
    <t>Koluti</t>
  </si>
  <si>
    <t>Rundholz (Ø 140 mm)</t>
  </si>
  <si>
    <t>log (diameter 140 mm)</t>
  </si>
  <si>
    <t>rondin (⌀ 140 mm)</t>
  </si>
  <si>
    <t>Legno tondo (Ø 140 mm)</t>
  </si>
  <si>
    <t>dřevěná kulatina Ø 140 mm</t>
  </si>
  <si>
    <t>Okrągły element drewniany (Ø 140 mm)</t>
  </si>
  <si>
    <t>rönkfa (Ø 140 mm)</t>
  </si>
  <si>
    <t>guľatina (Ø 140 mm)</t>
  </si>
  <si>
    <t>Rond gat (Ø 140 mm)</t>
  </si>
  <si>
    <t>Okrogli les (Ø 140 mm)</t>
  </si>
  <si>
    <t>Rundträ (Ø 140 mm)</t>
  </si>
  <si>
    <t>Rundtræ (Ø 140 mm)</t>
  </si>
  <si>
    <t>Rundt trevirke (Ø 140 mm)</t>
  </si>
  <si>
    <t>Oblo drvo (Ø 140 mm)</t>
  </si>
  <si>
    <t>Rundlochung</t>
  </si>
  <si>
    <t>round perforations</t>
  </si>
  <si>
    <t>perforations circulaires</t>
  </si>
  <si>
    <t>Foro rotondo</t>
  </si>
  <si>
    <t>kruhové děrování</t>
  </si>
  <si>
    <t>Perforacja okrągła</t>
  </si>
  <si>
    <t>kör profilú lyukasztás</t>
  </si>
  <si>
    <t>kruhový otvor</t>
  </si>
  <si>
    <t>Ronde perforatie</t>
  </si>
  <si>
    <t>Okrogla perforacija</t>
  </si>
  <si>
    <t>rundperforering</t>
  </si>
  <si>
    <t>Runde huller</t>
  </si>
  <si>
    <t>Runde perforeringer</t>
  </si>
  <si>
    <t>Okrugla rupa</t>
  </si>
  <si>
    <t>Rundstäbe (Ø 15 mm)</t>
  </si>
  <si>
    <t>pipes (diameter 15 mm)</t>
  </si>
  <si>
    <t>tubes (⌀ 15 mm)</t>
  </si>
  <si>
    <t>Barre rotonde (Ø 15 mm)</t>
  </si>
  <si>
    <t>kulatina Ø 15 mm</t>
  </si>
  <si>
    <t>Pręty okrągłe (Ø 15 mm)</t>
  </si>
  <si>
    <t>körrudak (Ø 15 mm)</t>
  </si>
  <si>
    <t>kruhové tyče (Ø 15 mm)</t>
  </si>
  <si>
    <t>Ronde staven (Ø 15 mm)</t>
  </si>
  <si>
    <t>Okrogle palice (Ø 15 mm)</t>
  </si>
  <si>
    <t>runda stavar (Ø 15 mm)</t>
  </si>
  <si>
    <t>Rundstav (Ø 15 mm)</t>
  </si>
  <si>
    <t>Runde staver (Ø 15 mm)</t>
  </si>
  <si>
    <t>Okrugli štapovi (Ø 15 mm)</t>
  </si>
  <si>
    <t>Rundstange (⌀ 15 × 3.000 mm; für Schneerechenhaken)</t>
  </si>
  <si>
    <t>pipe (Ø 15 × 3,000 mm) for pipe-style snow guard brackets</t>
  </si>
  <si>
    <t>tube pare-neige (⌀ 15 × 3 000 mm ; pour les crochets de tubes pare-neige)</t>
  </si>
  <si>
    <t>Tubo fermaneve (Ø15 x 3.000 mm) per Staffa fermaneve</t>
  </si>
  <si>
    <t>Tyč sněhové zábrany (15 Ø x 3.000 mm) pro držák sněhové zábrany</t>
  </si>
  <si>
    <t>pręt okrągły (Ø 15 × 3,000 mm) do wspornika bariery śniegowej prętowej</t>
  </si>
  <si>
    <t>hófogórúd 15 Ø x 3.000 mm)</t>
  </si>
  <si>
    <t>rúrka zachytávača snehu (15 Ø x 3.000 mm) do rúrkových zachytávačov snehu</t>
  </si>
  <si>
    <t>ronde stang (15 Ø x 3000 mm) voor sneeuwharkhaak</t>
  </si>
  <si>
    <t>cev (15Ø x 3.000 mm), za snegolov</t>
  </si>
  <si>
    <t>rundstång (15 Ø x 3.000 mm) för konsol för snöräcke</t>
  </si>
  <si>
    <t>rundstang (15 Ø x 3.000 mm) til snegitterkrog</t>
  </si>
  <si>
    <t>rund stang (15 Ø x 3000 mm) for snøfangerfester</t>
  </si>
  <si>
    <t>Okrugla šipka (⌀ 15 × 3.000 mm; za kuku za rešetkasti snjegobran)</t>
  </si>
  <si>
    <t>Sailerklemme (doppelt)</t>
  </si>
  <si>
    <t>two-pipe seam clamp</t>
  </si>
  <si>
    <t>bride double</t>
  </si>
  <si>
    <t>Piastra fermaneve a doppio tubo</t>
  </si>
  <si>
    <t>Svěrka trubky sněhové zábrany dvojitá</t>
  </si>
  <si>
    <t>Mocowanie podwójne do bariery śniegowej</t>
  </si>
  <si>
    <t>kétcsöves hófogótartó</t>
  </si>
  <si>
    <t>dvojitá svorka rúrky zachytávača snehu</t>
  </si>
  <si>
    <t>Sailerklem dubbel</t>
  </si>
  <si>
    <t>dvojno držalo</t>
  </si>
  <si>
    <t>sailer-klämma dubbel</t>
  </si>
  <si>
    <t>sailer-klemme dobbelt</t>
  </si>
  <si>
    <t>dobbel falseklemme</t>
  </si>
  <si>
    <t>Obujmica (dvostruka)</t>
  </si>
  <si>
    <t>Sailerklemme (doppelt; mit Eisfänger)</t>
  </si>
  <si>
    <t>two-pipe seam clamp with ice stopper</t>
  </si>
  <si>
    <t>bride double (avec crochet à glace)</t>
  </si>
  <si>
    <t>Piastra fermaneve (a doppio tubo, con rompighiaccio)</t>
  </si>
  <si>
    <t>Svěrka trubky sněholamu dvojitá se zachytávačem ledu</t>
  </si>
  <si>
    <t>Zacisk do bariery śniegowej (podwójny; z elementem zbierającym lód)</t>
  </si>
  <si>
    <t>hófogótartó (kétcsöves, jégkarommal)</t>
  </si>
  <si>
    <t>svorka rúrky zachytávača snehu (dvojitá; so zachytávačom ľadu)</t>
  </si>
  <si>
    <t>Zeilklem (dubbel; met ijsvanger)</t>
  </si>
  <si>
    <t>Držalo za cevi (dvojno; lovilec ledu)</t>
  </si>
  <si>
    <t>seglarklämma (dubbel; med isfångare)</t>
  </si>
  <si>
    <t>Sailerklemme (dobbelt; med isstopper)</t>
  </si>
  <si>
    <t>Falseklemme (dobbel; med isfanger)</t>
  </si>
  <si>
    <t>Obujmica (dvostruka, s hvatačem leda)</t>
  </si>
  <si>
    <t>Sailerklemme (einfach)</t>
  </si>
  <si>
    <t>one-pipe seam clamp</t>
  </si>
  <si>
    <t>bride simple</t>
  </si>
  <si>
    <t>Piastra fermaneve a tubo singolo</t>
  </si>
  <si>
    <t>Svěrka trubky sněhové zábrany jednoduchá</t>
  </si>
  <si>
    <t>Mocowanie pojedyncze do bariery śniegowej</t>
  </si>
  <si>
    <t>egycsöves hófogótartó</t>
  </si>
  <si>
    <t>jednoduchá svorka rúrky zachytávača snehu</t>
  </si>
  <si>
    <t>Sailerklem enkel</t>
  </si>
  <si>
    <t>enojno držalo</t>
  </si>
  <si>
    <t>sailer-klämma enkel</t>
  </si>
  <si>
    <t>sailer-klemme enkelt</t>
  </si>
  <si>
    <t>enkel falseklemme</t>
  </si>
  <si>
    <t>Obujmica (jednostruka)</t>
  </si>
  <si>
    <t>Sailerklemme (einfach; mit Eisfänger)</t>
  </si>
  <si>
    <t>one-pipe seam clamp with ice stopper</t>
  </si>
  <si>
    <t>bride simple (avec crochet à glace)</t>
  </si>
  <si>
    <t>Piastra fermaneve (a tubo singolo, con rompighiaccio)</t>
  </si>
  <si>
    <t>Svěrka trubky sněholamu jednoduchá se zachytávačem ledu</t>
  </si>
  <si>
    <t>Zacisk do bariery śniegowej (pojedynczy; z elementem zbierającym lód)</t>
  </si>
  <si>
    <t>hófogótartó (egycsöves, jégkarommal)</t>
  </si>
  <si>
    <t>svorka rúrky zachytávača snehu (jednoduchá; so zachytávačom ľadu)</t>
  </si>
  <si>
    <t>Zeilklem (enkel; met ijsvanger)</t>
  </si>
  <si>
    <t>Držalo za cevi (enojno; lovilec ledu)</t>
  </si>
  <si>
    <t>seglarklämma (enkel; med isfångare)</t>
  </si>
  <si>
    <t>Sailerklemme (enkelt; med isstopper)</t>
  </si>
  <si>
    <t>Falseklemme (enkel; med isfanger)</t>
  </si>
  <si>
    <t>Obujmica (jednostruka, s hvatačem leda)</t>
  </si>
  <si>
    <t>Sailerklemme (für Schrägfalze)</t>
  </si>
  <si>
    <t>seam clamp for diagonal seams</t>
  </si>
  <si>
    <t>bride de maintien (pour agrafes en biais)</t>
  </si>
  <si>
    <t>Piastra fermaneve con asola per aggraffatura inclinata</t>
  </si>
  <si>
    <t>Svěrka trubky sněhové zábrany pro šikmý falc</t>
  </si>
  <si>
    <t>Mocowanie pojedyncze z otworem podłużnym</t>
  </si>
  <si>
    <t>hófogótartó ovális lyukkal srégfalchoz</t>
  </si>
  <si>
    <t>svorka rúrky zachytávača snehu s predĺženým otvorom na šikmé drážky</t>
  </si>
  <si>
    <t>Sailerklem voor schuine felsen</t>
  </si>
  <si>
    <t>držalo z ovalno luknjo</t>
  </si>
  <si>
    <t>sailer-klämma för snedfals</t>
  </si>
  <si>
    <t>sailer-klemme til skråfalse</t>
  </si>
  <si>
    <t>falseklemme for skråfals</t>
  </si>
  <si>
    <t>Obujmica (za kose falce)</t>
  </si>
  <si>
    <t>Sailerklemmen</t>
  </si>
  <si>
    <t>seam clamps</t>
  </si>
  <si>
    <t>brides de maintien</t>
  </si>
  <si>
    <t>Piastre fermaneve</t>
  </si>
  <si>
    <t>Svěrky trubek sněholamu</t>
  </si>
  <si>
    <t>Zaciski do bariery śniegowej</t>
  </si>
  <si>
    <t>hófogórúd-tartók</t>
  </si>
  <si>
    <t>svorka rúrky zachytávača snehu</t>
  </si>
  <si>
    <t>Zeilklemmen</t>
  </si>
  <si>
    <t>Držalo za cevi</t>
  </si>
  <si>
    <t>segelklämmor</t>
  </si>
  <si>
    <t>Sailerklemmer</t>
  </si>
  <si>
    <t>Falseklemmer</t>
  </si>
  <si>
    <t>Obujmice</t>
  </si>
  <si>
    <t>Saumblech</t>
  </si>
  <si>
    <t>edge flashing</t>
  </si>
  <si>
    <t>Piastra a frangia</t>
  </si>
  <si>
    <t>spodní oplechování</t>
  </si>
  <si>
    <t>Okapnik</t>
  </si>
  <si>
    <t>alátétlemez</t>
  </si>
  <si>
    <t>nástrešný plech</t>
  </si>
  <si>
    <t>Randplaat</t>
  </si>
  <si>
    <t>Začetna pločevina</t>
  </si>
  <si>
    <t>sömplåt</t>
  </si>
  <si>
    <t>Drypplade</t>
  </si>
  <si>
    <t>Falsplate</t>
  </si>
  <si>
    <t>Ležeći lim</t>
  </si>
  <si>
    <t>Saumbrett (Traufbohle)</t>
  </si>
  <si>
    <t>edge board</t>
  </si>
  <si>
    <t>chanlatte</t>
  </si>
  <si>
    <t>Listello di ventilazione (listello della grondaia)</t>
  </si>
  <si>
    <t>prkno okapní hrany</t>
  </si>
  <si>
    <t>Deska szczytowa (Deska okapowa)</t>
  </si>
  <si>
    <t>alátétléc (ereszdeszka)</t>
  </si>
  <si>
    <t>nástrešná doska (odkvapová fošňa)</t>
  </si>
  <si>
    <t>Randplank (dakrandplank)</t>
  </si>
  <si>
    <t>Kapna deska (deska za konec strehe)</t>
  </si>
  <si>
    <t>sömbräda (takbräda)</t>
  </si>
  <si>
    <t>Kantbræt</t>
  </si>
  <si>
    <t>Falsbrett (kantbrett)</t>
  </si>
  <si>
    <t>Ležeći lim (greda za strehu)</t>
  </si>
  <si>
    <t>Saumrinne</t>
  </si>
  <si>
    <t>on-roof gutter</t>
  </si>
  <si>
    <t>gouttière havraise</t>
  </si>
  <si>
    <t>Grondaia cornicione</t>
  </si>
  <si>
    <t>nástřešní žlab</t>
  </si>
  <si>
    <t>Rynna leżąca</t>
  </si>
  <si>
    <t>fekvő ereszcsatorna</t>
  </si>
  <si>
    <t>nástrešný žľab</t>
  </si>
  <si>
    <t>Ležeči žleb</t>
  </si>
  <si>
    <t>sömränna</t>
  </si>
  <si>
    <t>Fodrende</t>
  </si>
  <si>
    <t>Falsrenne</t>
  </si>
  <si>
    <t>Ležeći žlijeb</t>
  </si>
  <si>
    <t>Saumrinne (mit Schutzfolie außen)</t>
  </si>
  <si>
    <t>on-roof gutter with protective film on the outside</t>
  </si>
  <si>
    <t>gouttière havraise (avec film de protection sur face extérieure)</t>
  </si>
  <si>
    <t>Grondaia cornicione con pellicola protettiva esterna</t>
  </si>
  <si>
    <t>Nástřešní žlab s ochrannou folií</t>
  </si>
  <si>
    <t>Rynna leżąca z folią ochronną na zewnątrz</t>
  </si>
  <si>
    <t>fekvő ereszcsatorna külső oldali védőfóliával</t>
  </si>
  <si>
    <t>nástrešný žľab s ochrannou fóliou na vonkajšej strane</t>
  </si>
  <si>
    <t>randgoot met beschermfolie buiten</t>
  </si>
  <si>
    <t>ležeči žleb z zaščitno folijo na zun. Strani</t>
  </si>
  <si>
    <t>kantränna med utvändig skyddsfolie</t>
  </si>
  <si>
    <t>kantrende med beskyttelsesfolie udvendigt</t>
  </si>
  <si>
    <t>fotrenne med utvendig beskyttelsesfolie</t>
  </si>
  <si>
    <t>Ležeći žlijeb (s vanjskom zaštitnom folijom)</t>
  </si>
  <si>
    <t>Saumrinnenendboden</t>
  </si>
  <si>
    <t>on-roof gutter end cap</t>
  </si>
  <si>
    <t>fond de gouttière havraise</t>
  </si>
  <si>
    <t>Testata per grondaia cornicione</t>
  </si>
  <si>
    <t>Čelo nástřešního žlabu</t>
  </si>
  <si>
    <t>Końcówka do rynny leżącej</t>
  </si>
  <si>
    <t>fekvő ereszcsatorna végelem</t>
  </si>
  <si>
    <t>čelo nástrešného žľabu</t>
  </si>
  <si>
    <t>randgoot-eindbodem</t>
  </si>
  <si>
    <t>zapora za ležeči žleb</t>
  </si>
  <si>
    <t>kantrännändgavel</t>
  </si>
  <si>
    <t>kantrendeendebund</t>
  </si>
  <si>
    <t>endebunn for fotrenne</t>
  </si>
  <si>
    <t>Čelo ležećeg žlijeba</t>
  </si>
  <si>
    <t>Saumrinnenhaken</t>
  </si>
  <si>
    <t>on-roof gutter bracket</t>
  </si>
  <si>
    <t>crochet de gouttière havraise</t>
  </si>
  <si>
    <t>Gancio per grondaia cornicione</t>
  </si>
  <si>
    <t>hák nástřešního žlabu</t>
  </si>
  <si>
    <t>Uchwyty do montażu rynny leżącej</t>
  </si>
  <si>
    <t>fekvő ereszcsatorna tartóelem</t>
  </si>
  <si>
    <t>hák nástrešného žľabu</t>
  </si>
  <si>
    <t>Dakgoothaak</t>
  </si>
  <si>
    <t>Kavelj za ležeči žleb</t>
  </si>
  <si>
    <t>sömrännkrok</t>
  </si>
  <si>
    <t>Fodrende rendejern</t>
  </si>
  <si>
    <t>Falsrennekroker</t>
  </si>
  <si>
    <t>Kuka ležećeg žlijeba</t>
  </si>
  <si>
    <t>Saumrinnenstutzen</t>
  </si>
  <si>
    <t>outlet</t>
  </si>
  <si>
    <t>naissance de gouttière havraise</t>
  </si>
  <si>
    <t>Scarico per grondaia cornicione</t>
  </si>
  <si>
    <t>Vyústění nástřešního žlabu</t>
  </si>
  <si>
    <t>Wylot</t>
  </si>
  <si>
    <t>fekvő ereszcsatorna betorkoló elem</t>
  </si>
  <si>
    <t>hrdlo</t>
  </si>
  <si>
    <t>randgootsteunen</t>
  </si>
  <si>
    <t>povezovalec</t>
  </si>
  <si>
    <t>kantrännestötta</t>
  </si>
  <si>
    <t>kantrendestuds</t>
  </si>
  <si>
    <t>stuss for fotrenne</t>
  </si>
  <si>
    <t>Odvod ležećeg žlijeba</t>
  </si>
  <si>
    <t>Saumstreifen</t>
  </si>
  <si>
    <t>edge cleat strip</t>
  </si>
  <si>
    <t>bande de départ</t>
  </si>
  <si>
    <t>Grondalina</t>
  </si>
  <si>
    <t>podkladní pás</t>
  </si>
  <si>
    <t>Listwy okapowe</t>
  </si>
  <si>
    <t>párkányelem</t>
  </si>
  <si>
    <t>podkladový pás</t>
  </si>
  <si>
    <t>Dakgootstrips</t>
  </si>
  <si>
    <t>Začetni trak</t>
  </si>
  <si>
    <t>sömremsa</t>
  </si>
  <si>
    <t>Fodlister</t>
  </si>
  <si>
    <t>Falslister</t>
  </si>
  <si>
    <t>Početna traka</t>
  </si>
  <si>
    <t>Saumstreifen (1.800 × 158 × 1,00 mm)</t>
  </si>
  <si>
    <t>edge cleat strip (1,800 × 158 × 1.00 mm)</t>
  </si>
  <si>
    <t>bande de départ (1 800 × 158 × 1,00 mm)</t>
  </si>
  <si>
    <t>Grondalina di partenza (1.800 x 158 x 1.00 mm)_IT</t>
  </si>
  <si>
    <t>Podkladní pás pro falcované šablony, šindele a panely FX.12 a R.16 (1.800 x 158 x 1.00 mm)</t>
  </si>
  <si>
    <t>Pas okapowy dla dachówek łupkowych rombów (1.800 × 158 × 1,00 mm)</t>
  </si>
  <si>
    <t>párkányelem (1.800 x 158 x 1.00 mm)</t>
  </si>
  <si>
    <t>okrajový podkladový pás (1.800 x 158 x 1.00 mm)</t>
  </si>
  <si>
    <t>randstroken (1800 × 158 × 1,00 mm)</t>
  </si>
  <si>
    <t>začetni trak (1.800 x 158 x 1.00 mm)</t>
  </si>
  <si>
    <t>kantremsa (1.800 × 158 × 1,00 mm)</t>
  </si>
  <si>
    <t>kantstrimmel (1.800 × 158 × 1,00 mm)</t>
  </si>
  <si>
    <t>skjøteplate (1800 × 158 × 1,00 mm)</t>
  </si>
  <si>
    <t>Početna traka (1.800 × 158 × 1,00 mm)</t>
  </si>
  <si>
    <t>Saumstreifen (Traufstreifen)</t>
  </si>
  <si>
    <t>Grondalina (striscia di gronda)</t>
  </si>
  <si>
    <t>párkányelem (ereszszegély)</t>
  </si>
  <si>
    <t>podkladový pás (odkvapový pás)</t>
  </si>
  <si>
    <t>Dakgootstrips (dakrandstrips)</t>
  </si>
  <si>
    <t>Začetni trak (trak za napušč)</t>
  </si>
  <si>
    <t>sömremsor (takfotsremsor)</t>
  </si>
  <si>
    <t>Fodlister (tagudhængslister)</t>
  </si>
  <si>
    <t>Falslister (takfotlister)</t>
  </si>
  <si>
    <t>Početna traka (traka za strehu)</t>
  </si>
  <si>
    <t>Saumstreifen (braun; vorgelocht; 1.806 × 150 × 1,20 mm)</t>
  </si>
  <si>
    <t>edge cleat strip, brown, pre-drilled (1,806 × 150 × 1.20 mm)</t>
  </si>
  <si>
    <t>bande de départ (couleur : brun ; préperforée ; 1 806 × 150 × 1,20 mm)</t>
  </si>
  <si>
    <t>Grondalina di partenza, marrone, preforata (1.806x150x1,20 mm)</t>
  </si>
  <si>
    <t>Podkladní pás pro falcované tašky, hnědý, předvrtané otvory(1.806x150x1,20 mm)</t>
  </si>
  <si>
    <t>pas okapowy, brązowy, przewiercony (1,806 × 150 × 1.20 mm)</t>
  </si>
  <si>
    <t>párkányelem barna, előlyukasztott (1.806x150x1,20 mm)</t>
  </si>
  <si>
    <t>odkvapový podkladový pás k falcovaným škridliam, hnedý, predvŕtané otvory (1.806 x 150 x 1,20 mm)</t>
  </si>
  <si>
    <t>randstroken bruin, geperforeerd (1806 x 150 x 1,20 mm)</t>
  </si>
  <si>
    <t>začetni trak, anodik rjava, predhodno perforiran (1.806x150x1,20mm)</t>
  </si>
  <si>
    <t>kantremsa brun, förperforerad (1,806x150x1,20 mm)</t>
  </si>
  <si>
    <t>kantstrimmel, brun, forhullet (1.806x150x1,20 mm)</t>
  </si>
  <si>
    <t>skjøteplate brun, forboret (1806x150x1,20 mm)</t>
  </si>
  <si>
    <t>Početna traka (smeđa; s rupama; 1.806 × 150 × 1,20 mm)</t>
  </si>
  <si>
    <t>Saumstreifen für Dachpaneel FX.12</t>
  </si>
  <si>
    <t>edge cleat strip for FX.12 roof panel</t>
  </si>
  <si>
    <t>bande de départ pour panneaux de toiture FX.12</t>
  </si>
  <si>
    <t>Grondalina per pannello per tetto FX.12</t>
  </si>
  <si>
    <t>podkladní pás pro STŘEŠNÍ PANEL FX.12</t>
  </si>
  <si>
    <t>Pas okapowy do panelu dachowego FX.12</t>
  </si>
  <si>
    <t>párkányelem FX.12 tetőfedő panelhez</t>
  </si>
  <si>
    <t>podkladový pás pre strešný panel FX.12</t>
  </si>
  <si>
    <t>Dakgootstrips voor dakpaneel FX.12</t>
  </si>
  <si>
    <t>Začetni trak za strešni panel FX.12</t>
  </si>
  <si>
    <t>sömremsor för takpanel FX.12</t>
  </si>
  <si>
    <t>Fodlister til tagpanel FX.12</t>
  </si>
  <si>
    <t>Falslister til takpanel FX.12</t>
  </si>
  <si>
    <t>Početna traka za krovni panel FX.12</t>
  </si>
  <si>
    <t>Saumstreifen für Dachplatte</t>
  </si>
  <si>
    <t xml:space="preserve">edge cleat strip for roof tile </t>
  </si>
  <si>
    <t>bande de départ pour tuile</t>
  </si>
  <si>
    <t>Grondalina per tegola</t>
  </si>
  <si>
    <t>podkladní pás pro FALCOVANOU TAŠKU</t>
  </si>
  <si>
    <t>Pas okapowy do dachówki klasycznej</t>
  </si>
  <si>
    <t>párkányelem Classic elemhez</t>
  </si>
  <si>
    <t>podkladový pás pre falcovanú škridlu</t>
  </si>
  <si>
    <t>Dakgootstrips voor dakpaneel</t>
  </si>
  <si>
    <t>Začetni trak za strešno ploščo</t>
  </si>
  <si>
    <t>sömremsor för takpanel</t>
  </si>
  <si>
    <t>Fodlister til tagplade</t>
  </si>
  <si>
    <t>Falslister til takplate</t>
  </si>
  <si>
    <t>Početna traka za krovnu ploču</t>
  </si>
  <si>
    <t>Saumstreifen für Dachplatte R.16</t>
  </si>
  <si>
    <t>edge cleat strip for R.16 roof tile</t>
  </si>
  <si>
    <t>bande de départ pour R.16</t>
  </si>
  <si>
    <t>Grondalina per tegola R,16</t>
  </si>
  <si>
    <t>podkladní pás pro STŘEŠNÍ PANEL R.16</t>
  </si>
  <si>
    <t>Pas okapowy do dachówki R.16</t>
  </si>
  <si>
    <t>párkányelem R.16 Classic elemhez</t>
  </si>
  <si>
    <t>podkladový pás pre falcovanú škridlu R.16</t>
  </si>
  <si>
    <t>Dakgootstrips voor dakpaneel R.16</t>
  </si>
  <si>
    <t>Začetni trak za strešno ploščo R.16</t>
  </si>
  <si>
    <t>sömremsor för takpanel R.16</t>
  </si>
  <si>
    <t>Fodlister til tagplade R.16</t>
  </si>
  <si>
    <t>Falslister til takplate R.16</t>
  </si>
  <si>
    <t>Početna traka za krovnu ploču R.16</t>
  </si>
  <si>
    <t>Saumstreifen für Dachraute 29 × 29</t>
  </si>
  <si>
    <t>edge cleat strip for rhomboid roof tile 29 × 29</t>
  </si>
  <si>
    <t>bande de départ pour losange de toiture 29 × 29</t>
  </si>
  <si>
    <t>Grondalina per scaglia 29 × 29</t>
  </si>
  <si>
    <t>podkladní pás pro FALCOVANOU ŠABLONU 29x29</t>
  </si>
  <si>
    <t>Pas okapowy do dachówki romb 29 × 29</t>
  </si>
  <si>
    <t>párkányelem 29 × 29-es tetőfedő rombuszhoz</t>
  </si>
  <si>
    <t>podkladový pás pre strešnú šablónu 29 × 29</t>
  </si>
  <si>
    <t>Dakgootstrips voor daklosange 29 × 29</t>
  </si>
  <si>
    <t>Začetni trak za strešni romb 29 × 29</t>
  </si>
  <si>
    <t>sömremsor för takdiamant 29 × 29</t>
  </si>
  <si>
    <t>Fodlister til tagrombe 29 × 29</t>
  </si>
  <si>
    <t>Falslister til takrombe 29 × 29</t>
  </si>
  <si>
    <t>Početna traka za krovni romb 29 × 29</t>
  </si>
  <si>
    <t>Saumstreifen für Dachraute 44 × 44</t>
  </si>
  <si>
    <t>edge cleat strip for rhomboid roof tile 44 × 44</t>
  </si>
  <si>
    <t>bande de départ pour losange de toiture 44 × 44</t>
  </si>
  <si>
    <t>Grondalina per scaglia 44 × 44</t>
  </si>
  <si>
    <t>podkladní pás pro STŘEŠNÍ ŠABLONU 44x44</t>
  </si>
  <si>
    <t>Pas okapowy do dachówki romb 44 × 44</t>
  </si>
  <si>
    <t>párkányelem 44 × 44-es tetőfedő rombuszhoz</t>
  </si>
  <si>
    <t>podkladový pás pre strešnú šablónu 44 × 44</t>
  </si>
  <si>
    <t>Dakgootstrips voor daklosange 44 × 44</t>
  </si>
  <si>
    <t>Začetni trak za strešni romb 44 × 44</t>
  </si>
  <si>
    <t>sömremsor för takdiamant 44 × 44</t>
  </si>
  <si>
    <t>Fodlister til tagrombe 44 × 44</t>
  </si>
  <si>
    <t>Falslister til takrombe 44 × 44</t>
  </si>
  <si>
    <t>Početna traka za krovni romb 44 × 44</t>
  </si>
  <si>
    <t>Saumstreifen für Dachschindel</t>
  </si>
  <si>
    <t xml:space="preserve">edge cleat strip for shingle </t>
  </si>
  <si>
    <t>bande de départ pour bardeau</t>
  </si>
  <si>
    <t>Grondalina per scandola</t>
  </si>
  <si>
    <t>podkladní pás pro FALCOVANÝ ŠINDEL</t>
  </si>
  <si>
    <t>Pas okapowy do dachówki łupkowej</t>
  </si>
  <si>
    <t>párkányelem tetőfedő zsindelyhez</t>
  </si>
  <si>
    <t>podkladový pás pre strešný šindeľ</t>
  </si>
  <si>
    <t>Dakgootstrips voor daklei</t>
  </si>
  <si>
    <t>Začetni trak za strešno skodlo</t>
  </si>
  <si>
    <t>sömremsor för takshingel</t>
  </si>
  <si>
    <t>Fodlister til tagspån</t>
  </si>
  <si>
    <t>Falslister til takshingel</t>
  </si>
  <si>
    <t>Početna traka za krovnu šindru</t>
  </si>
  <si>
    <t>Saumstreifen für FX.12</t>
  </si>
  <si>
    <t>starter strip for FX.12 (PREFA)</t>
  </si>
  <si>
    <t>bande de départ pour panneau FX.12</t>
  </si>
  <si>
    <t>Grondalina per FX.12</t>
  </si>
  <si>
    <t>Podkladní pás pro FX.12</t>
  </si>
  <si>
    <t>Listwy okapowe do FX.12</t>
  </si>
  <si>
    <t>párkányelem FX.12-höz</t>
  </si>
  <si>
    <t>podkladový pás pre FX.12</t>
  </si>
  <si>
    <t>Dakgootstrips voor FX.12</t>
  </si>
  <si>
    <t>Začetni trak za FX.12</t>
  </si>
  <si>
    <t>sömremsor för FX.12</t>
  </si>
  <si>
    <t>Fodlister til FX.12</t>
  </si>
  <si>
    <t>Falslister til FX.12</t>
  </si>
  <si>
    <t>Početna traka za FX.12</t>
  </si>
  <si>
    <t>Saumstreifen für Wandraute</t>
  </si>
  <si>
    <t>starter strip for rhomboid façade tile (PREFA)</t>
  </si>
  <si>
    <t>bande de départ pour losanges de façade</t>
  </si>
  <si>
    <t>Grondalina per scaglia</t>
  </si>
  <si>
    <t>Podkladní pás pro fasádní šablonu</t>
  </si>
  <si>
    <t>Listwy okapowe do rombu ściennego</t>
  </si>
  <si>
    <t>párkányelem homlokzatburkoló rombuszhoz</t>
  </si>
  <si>
    <t>podkladový pás pre fasádnu šablónu</t>
  </si>
  <si>
    <t>Dakgootstrips voor muur ruit</t>
  </si>
  <si>
    <t>Robni trak za stenski romb</t>
  </si>
  <si>
    <t>sömremsor för väggdiamant</t>
  </si>
  <si>
    <t>Fodlister til vægrombe</t>
  </si>
  <si>
    <t>Falslister til veggrombe</t>
  </si>
  <si>
    <t>Početna traka za zidni romb</t>
  </si>
  <si>
    <t>Saumstreifen gerillt (für Abtreppung; 600 × 150 mm)</t>
  </si>
  <si>
    <t>edge cleat strip, grooved (for step work; 600 × 150 mm)</t>
  </si>
  <si>
    <t>bande de départ rainurée (pour décrochements ; 600 × 150 mm)</t>
  </si>
  <si>
    <t>Grondalina di ripartenza, con scanalatura (per terrazzamenti, 600 x 150 mm)</t>
  </si>
  <si>
    <t>Podkladní pás pro falcované tašky-krátký 600 x 150 mm)</t>
  </si>
  <si>
    <t>pas okapowy, żłobkowany  (600 × 150 mm)</t>
  </si>
  <si>
    <t>toldó elem (lépcsős eresz kialakításhoz 600 x 150 mm)</t>
  </si>
  <si>
    <t>odkvapový podkladový pás k falcovaným škridliam, krátký, tvarovaný (600 x 150 mm)</t>
  </si>
  <si>
    <t>randstroken gerild (voor trappen 600 x 150 mm)</t>
  </si>
  <si>
    <t>začetni trak, žlebasti, za stopničaste presledke (600 x 150 mm)</t>
  </si>
  <si>
    <t>kantremsa räfflad (för stegning 600 x 150 mm)</t>
  </si>
  <si>
    <t>kantstrimmel, rillet (til aftrapning 600 x 150 mm)</t>
  </si>
  <si>
    <t>skjøteplate med spor (for avtrapping 600 x 150 mm)</t>
  </si>
  <si>
    <t>Početna traka, užlijebljena (za stepenasti prijelaz; 600 × 150 mm)</t>
  </si>
  <si>
    <t>Saumstutzen</t>
  </si>
  <si>
    <t>eaves outlet fitting</t>
  </si>
  <si>
    <t>moignon</t>
  </si>
  <si>
    <t>průchodka</t>
  </si>
  <si>
    <t>Zabezpieczenie okapu</t>
  </si>
  <si>
    <t>párkánycsonk</t>
  </si>
  <si>
    <t>nástrešné hrdlo</t>
  </si>
  <si>
    <t>Dakgootstukken</t>
  </si>
  <si>
    <t>Robni nacevnik</t>
  </si>
  <si>
    <t>sömkant</t>
  </si>
  <si>
    <t>Kantbeslag</t>
  </si>
  <si>
    <t>Falsstøtter</t>
  </si>
  <si>
    <t>Ležeći odvod</t>
  </si>
  <si>
    <t>Schäden an den Dacheindeckungsmaterialien (z. B. durch Sturm, Hagel oder Schneedruck)</t>
  </si>
  <si>
    <t>damage to roof covering materials (e.g. caused by a storm, hail, snow pressure)</t>
  </si>
  <si>
    <t>dommages subis par les matériaux de la couverture (dommages dus par exemple à la tempête, à la grêle ou à la pression exercée par le poids de la neige)</t>
  </si>
  <si>
    <t>Danni ai materiali della copertura (per esempio a causa di vento forte, grandine o pressione della neve)</t>
  </si>
  <si>
    <t>Boční napojení na stěnu</t>
  </si>
  <si>
    <t>Uszkodzenia pokrycia dachowego (np. wskutek wichury, gradu lub nacisku śniegu)</t>
  </si>
  <si>
    <t>tetőfedő anyagok sérülései (pl. vihar, jégeső vagy hónyomás miatt)</t>
  </si>
  <si>
    <t>Škody na materiáloch strešnej krytiny (napr. v dôsledku víchrice, ľadovca alebo tlaku snehu)</t>
  </si>
  <si>
    <t>Schade aan dakbedekkingsmateriaal (bijv. door storm, hagel of sneeuwdruk)</t>
  </si>
  <si>
    <t>Poškodbe strešnega materiala (npr. zaradi neurja, toče ali snežnega pritiska)</t>
  </si>
  <si>
    <t>Skador på takbeläggningsmaterial (t.ex. på grund av storm, hagel eller snötryck)</t>
  </si>
  <si>
    <t>Skader på tagdækningsmaterialerne (f.eks. på grund af storm, hagl eller sne)</t>
  </si>
  <si>
    <t>Skader på taktekkingsmaterialene (f.eks. på grunn av storm, hagl eller snøbelastning)</t>
  </si>
  <si>
    <t>Oštećenja materijala za pokrivanje krova (npr. zbog oluje, tuče ili pritiska snijega)</t>
  </si>
  <si>
    <t>Schalungsbrett</t>
  </si>
  <si>
    <t>sheathing board</t>
  </si>
  <si>
    <t>volige</t>
  </si>
  <si>
    <t>Asse del tavolato</t>
  </si>
  <si>
    <t>Boční napojení na stěnu s napojovacím profilem</t>
  </si>
  <si>
    <t>Deska szalunkowa</t>
  </si>
  <si>
    <t>zsalutábla</t>
  </si>
  <si>
    <t>doska debnenia</t>
  </si>
  <si>
    <t>Bekistingsbord</t>
  </si>
  <si>
    <t>Opažna deska</t>
  </si>
  <si>
    <t>formsättningsbräda</t>
  </si>
  <si>
    <t>Forskallingsplade</t>
  </si>
  <si>
    <t>Forskalingsbrett</t>
  </si>
  <si>
    <t>Daska za oplatu</t>
  </si>
  <si>
    <t>Schattenfuge (Breite: 15 mm; Tiefe: 7 mm)</t>
  </si>
  <si>
    <t>shadow gap (width: 15 mm; depth: 7 mm)</t>
  </si>
  <si>
    <t>joint creux (largeur : 15 mm ; profondeur : 7 mm)</t>
  </si>
  <si>
    <t>Fuga (larghezza: 15 mm; profondità: 7 mm)</t>
  </si>
  <si>
    <t>Spára (šířka: 15 mm; hloubka: 7 mm)</t>
  </si>
  <si>
    <t>Fuga cieniowa (szerokość: 15 mm; głębokość: 7 mm)</t>
  </si>
  <si>
    <t>árnyékfuga (szélesség: 15 mm; mélység: 7 mm)</t>
  </si>
  <si>
    <t>Schaduwvoeg (breedte: 15 mm; diepte: 7 mm)</t>
  </si>
  <si>
    <t>Senčna fuga (širina: 15 mm; globina: 7 mm)</t>
  </si>
  <si>
    <t>skuggfog (bredd: 15 mm; djup: 7 mm)</t>
  </si>
  <si>
    <t>Skyggefuge (bredde: 15 mm; dybde: 7 mm)</t>
  </si>
  <si>
    <t>Skyggespalte (bredde: 15 mm; dybde: 7 mm)</t>
  </si>
  <si>
    <t>Fuga (širina: 15 mm; dubina: 7 mm)</t>
  </si>
  <si>
    <t>Schattenfuge (Breite: 15 mm; Tiefe: 7 mm)</t>
  </si>
  <si>
    <t>Shadow gap (15 mm wide, 7 mm deep):</t>
  </si>
  <si>
    <t>larghezza della fuga15 mm, profondità 7 mm:</t>
  </si>
  <si>
    <t>Spára 15 mm šířka, 7 mm hloubka:</t>
  </si>
  <si>
    <t>Fuga podłużna szerokość 15 mm, głębokość 7 mm:</t>
  </si>
  <si>
    <t>Árnyékfuga 15 mm széles, 7 mm mély</t>
  </si>
  <si>
    <t>Tieňová škára - šírka 15 mm, hĺbka 7 mm:</t>
  </si>
  <si>
    <t>Schaduwvoeg breedte 15 mm, diepte 7 mm:</t>
  </si>
  <si>
    <t>Skuggfog 15 mm bred, 7 mm djup:</t>
  </si>
  <si>
    <t>Skyggefuge 15 mm bred, 7 mm dyb:</t>
  </si>
  <si>
    <t>Skyggefuge 15 mm bred, 7 mm dyp:</t>
  </si>
  <si>
    <t>Naglašena fuga 15 mm široka, 7 mm  duboka</t>
  </si>
  <si>
    <t>Schattenfuge:</t>
  </si>
  <si>
    <t>Shadow gap:</t>
  </si>
  <si>
    <t>Joint creux :</t>
  </si>
  <si>
    <t xml:space="preserve">Spára: </t>
  </si>
  <si>
    <t>Fuga podłużna:</t>
  </si>
  <si>
    <t>Áryékfuga:</t>
  </si>
  <si>
    <t>Tieňová škára:</t>
  </si>
  <si>
    <t>Schaduwvoeg:</t>
  </si>
  <si>
    <t>Senčna fuga:</t>
  </si>
  <si>
    <t>Skuggfog:</t>
  </si>
  <si>
    <t>Skyggefuge:</t>
  </si>
  <si>
    <t>Naglašena fuga:</t>
  </si>
  <si>
    <t>Schaumstoffkeil (selbstklebend)</t>
  </si>
  <si>
    <t>self-adhesive foam wedge</t>
  </si>
  <si>
    <t>cale en mousse autoadhésive</t>
  </si>
  <si>
    <t>Cuneo in schiuma (autoadesivo)</t>
  </si>
  <si>
    <t>Boční napojení na stěnu s omítkovou krycí lištou</t>
  </si>
  <si>
    <t>Klin piankowy (samoprzylepny)</t>
  </si>
  <si>
    <t>habszivacs ék (öntapadós)</t>
  </si>
  <si>
    <t>penový klin (samolepiaci)</t>
  </si>
  <si>
    <t>Schuimrubberen spie (zelfklevend)</t>
  </si>
  <si>
    <t>Penasti klin (samolepilni)</t>
  </si>
  <si>
    <t>skumkil (självhäftande)</t>
  </si>
  <si>
    <t>Skumkile (selvklæbende)</t>
  </si>
  <si>
    <t>Skumstoffkile (selvklebende)</t>
  </si>
  <si>
    <t>Mekani klin (samoljepljiv)</t>
  </si>
  <si>
    <t>Schenkellänge</t>
  </si>
  <si>
    <t>Leg length</t>
  </si>
  <si>
    <t>longueur de chacun des côtés</t>
  </si>
  <si>
    <t>Lunghezza del lato</t>
  </si>
  <si>
    <t>Délka ramena</t>
  </si>
  <si>
    <t>Długość boku kątownika</t>
  </si>
  <si>
    <t>szárhossz</t>
  </si>
  <si>
    <t>dĺžka ramena</t>
  </si>
  <si>
    <t>Beenlengte</t>
  </si>
  <si>
    <t>Dolžina noge</t>
  </si>
  <si>
    <t>benlängd</t>
  </si>
  <si>
    <t>Sidelængde</t>
  </si>
  <si>
    <t>Sidelengde</t>
  </si>
  <si>
    <t>Duljina strane</t>
  </si>
  <si>
    <t>Schiebemuffe</t>
  </si>
  <si>
    <t>sliding sleeve</t>
  </si>
  <si>
    <t>manchon coulissant</t>
  </si>
  <si>
    <t>Manicotto scorrevole</t>
  </si>
  <si>
    <t>Posuvná spojka</t>
  </si>
  <si>
    <t>Mufa przesuwna</t>
  </si>
  <si>
    <t>csúszó átvezető elem</t>
  </si>
  <si>
    <t>posuvná spojka</t>
  </si>
  <si>
    <t>Schuifmof</t>
  </si>
  <si>
    <t>Drsna obojka</t>
  </si>
  <si>
    <t>glidhylsa</t>
  </si>
  <si>
    <t>Skydemuffe</t>
  </si>
  <si>
    <t>Skyvemuffe</t>
  </si>
  <si>
    <t>Klizni kolčak</t>
  </si>
  <si>
    <t>Schneerechenhaken</t>
  </si>
  <si>
    <t>pipe-style snow guard bracket</t>
  </si>
  <si>
    <t>crochet pour tubes pare-neige</t>
  </si>
  <si>
    <t>Staffa fermaneve</t>
  </si>
  <si>
    <t>Držák sněhové zábrany</t>
  </si>
  <si>
    <t>wspornik bariery śniegowej prętowej</t>
  </si>
  <si>
    <t>hófogótartó</t>
  </si>
  <si>
    <t>držiak rúrkového zachytávača snehu</t>
  </si>
  <si>
    <t>sneeuwharkhaken</t>
  </si>
  <si>
    <t>sistem za linijski snegolov</t>
  </si>
  <si>
    <t>konsol för snöräcke</t>
  </si>
  <si>
    <t>snegitterkrog</t>
  </si>
  <si>
    <t>snøfangerfester</t>
  </si>
  <si>
    <t>Kuka za rešetkasti snjegobran</t>
  </si>
  <si>
    <t>Schneerechensystem (205 × 66 × 303 mm)</t>
  </si>
  <si>
    <t>pipe-style snow guard system (205 × 66 × 303 mm)</t>
  </si>
  <si>
    <t>système pare-neige (205 × 66 × 303 mm)</t>
  </si>
  <si>
    <t>Staffa fermaneve a triplo tubolare esagonale (205 x 66 x 303 mm)</t>
  </si>
  <si>
    <t>Držák sněhové zábrany profilované trubky (205 x 66 x 303 mm)</t>
  </si>
  <si>
    <t>rurowy system ochrony przed śniegiem (205 × 66 × 303 mm)</t>
  </si>
  <si>
    <t>hófogórendszer (205 x 66 x 303 mm)</t>
  </si>
  <si>
    <t>systémový rúrkový zachytávač snehu pre profilované rúrky (205 x 66 x 303 mm)</t>
  </si>
  <si>
    <t>sneeuwharksysteem (205 x 66 x 303 mm)</t>
  </si>
  <si>
    <t>sistem za linijski snegolov (205x66x303 mm)</t>
  </si>
  <si>
    <t>snöräckessystem (205 x 66 x 303 mm)</t>
  </si>
  <si>
    <t>snegittersystem (205 x 66 x 303 mm)</t>
  </si>
  <si>
    <t>snøfangersystem (205 x 66 x 303 mm)</t>
  </si>
  <si>
    <t>Sustav rešetkastog snjegobrana (205 × 66 × 303 mm)</t>
  </si>
  <si>
    <t>Abschluss für Schneerechensystem</t>
  </si>
  <si>
    <t>end piece for pipe-style snow guard system</t>
  </si>
  <si>
    <t>embout pour système pare-neige</t>
  </si>
  <si>
    <t>Testata per tubolare fermaneve</t>
  </si>
  <si>
    <t>Ukončení zábrany profilované trubky</t>
  </si>
  <si>
    <t xml:space="preserve">element wykończeniowy do barier śniegowych </t>
  </si>
  <si>
    <t>hófogórúd rendszer záróelem</t>
  </si>
  <si>
    <t>ukončovací prvok zachytávača snehu pre profilované rúrky</t>
  </si>
  <si>
    <t>sneeuwharksysteem afsluiting</t>
  </si>
  <si>
    <t>snöräckessystem slutstycke</t>
  </si>
  <si>
    <t>snegittersystem afslutning</t>
  </si>
  <si>
    <t>snøfangersystem endestykke</t>
  </si>
  <si>
    <t>Završetak za sustav rešetkastog snjegobrana</t>
  </si>
  <si>
    <t>Einlegeprofil</t>
  </si>
  <si>
    <t>removable pipe for pipe-style snow guard system</t>
  </si>
  <si>
    <t>barre pare-neige</t>
  </si>
  <si>
    <t>Tubolare a sezione esagonale</t>
  </si>
  <si>
    <t>vkládaný profil sněhové zábrany</t>
  </si>
  <si>
    <t>Profil wsuwany</t>
  </si>
  <si>
    <t>hófogóprofil</t>
  </si>
  <si>
    <t>profilovaná rúrka zachytávača snehu</t>
  </si>
  <si>
    <t>Invoegprofiel</t>
  </si>
  <si>
    <t>Vstavitveni profil</t>
  </si>
  <si>
    <t>insättningsprofil</t>
  </si>
  <si>
    <t>Monteringsprofil</t>
  </si>
  <si>
    <t>Innleggsprofil</t>
  </si>
  <si>
    <t>Unutarnji profil</t>
  </si>
  <si>
    <t>Einlegeprofil (3.000 mm)</t>
  </si>
  <si>
    <t>removable pipe for pipe-style snow guard system (3,000 mm)</t>
  </si>
  <si>
    <t>barre pare-neige (3.000 mm)</t>
  </si>
  <si>
    <t>Tubolare fermaneve a sezione esagonale (3.000 mm)</t>
  </si>
  <si>
    <t>Profilovaná trubka sněhové zábrany (3.000 mm)</t>
  </si>
  <si>
    <t>wyjmowana rura dla rurowego systemu ochrony przed śniegiem (3,000 mm)</t>
  </si>
  <si>
    <t>hófogórúd hófogórendszerhez (3.000 mm)</t>
  </si>
  <si>
    <t>profilovaná rúrka zachytávača snehu (3.000 mm)</t>
  </si>
  <si>
    <t>sneeuwharksysteem inlegprofiel (3000 mm)</t>
  </si>
  <si>
    <t>palice za snegolovni sistem (3.000 mmm)</t>
  </si>
  <si>
    <t>snöräckessystem inläggningsprofil (3.000 mm)</t>
  </si>
  <si>
    <t>snegittersystem ilægningsprofil (3.000 mm)</t>
  </si>
  <si>
    <t>snøfangersystem innleggingsprofil (3000 mm)</t>
  </si>
  <si>
    <t>Unutarnji profil (3.000 mm)</t>
  </si>
  <si>
    <t>Eiskralle</t>
  </si>
  <si>
    <t>ice-retention bracket for pipe-style snow guard system</t>
  </si>
  <si>
    <t>arrêt-glace</t>
  </si>
  <si>
    <t>Artigio rompighiaggio per tubolare fermaneve</t>
  </si>
  <si>
    <t>Držák ledu</t>
  </si>
  <si>
    <t xml:space="preserve">łamacz lodu do prętowych barier przeciw śniegowych </t>
  </si>
  <si>
    <t>hófogórúd rendszer jégkarom</t>
  </si>
  <si>
    <t>sneeuwharksysteem ijsklauw</t>
  </si>
  <si>
    <t>snöräckessystem isklo</t>
  </si>
  <si>
    <t>snegittersystem isklo</t>
  </si>
  <si>
    <t>snøfangersystem isklo</t>
  </si>
  <si>
    <t>Kuka za led</t>
  </si>
  <si>
    <t>Schneestopper für Dachpaneel FX.12</t>
  </si>
  <si>
    <t>snow guard for FX.12 roof panel</t>
  </si>
  <si>
    <t>arrêts de neige pour panneau de toiture FX.12</t>
  </si>
  <si>
    <t>Naso fermaneve per pannello per tetto FX.12</t>
  </si>
  <si>
    <t>sněhový hák pro STŘEŠNÍPANEL FX.12</t>
  </si>
  <si>
    <t>Stoper śniegowy do panelu dachowego FX.12</t>
  </si>
  <si>
    <t>hófogó FX.12 tetőfedő panelhez</t>
  </si>
  <si>
    <t>zachytávač snehu pre strešný panel FX.12</t>
  </si>
  <si>
    <t>Sneeuwstopper voor dakpaneel FX.12</t>
  </si>
  <si>
    <t>Snegolov za strešni panel FX.12</t>
  </si>
  <si>
    <t>snöstopp för takpanel FX.12</t>
  </si>
  <si>
    <t>Snestopper til tagpanel FX.12</t>
  </si>
  <si>
    <t>Snøstopper til takpanel FX-12</t>
  </si>
  <si>
    <t>Točkasti snjegobran za krovni panel FX.12</t>
  </si>
  <si>
    <t>Schneestopper für Dachplatte</t>
  </si>
  <si>
    <t xml:space="preserve">snow guard for roof tile </t>
  </si>
  <si>
    <t>arrêt de neige pour tuiles</t>
  </si>
  <si>
    <t>Naso fermaneve per tegola</t>
  </si>
  <si>
    <t>sněhový hák pro FALCOVANOU TAŠKU</t>
  </si>
  <si>
    <t>Stoper śniegowy do płyty dachowej</t>
  </si>
  <si>
    <t>hófogó Classic elemhez</t>
  </si>
  <si>
    <t>zachytávač snehu pre falcovanú škridlu</t>
  </si>
  <si>
    <t>Sneeuwstopper voor dakpaneel</t>
  </si>
  <si>
    <t>Snegolov za strešno ploščo</t>
  </si>
  <si>
    <t>snöstopp för takpanel</t>
  </si>
  <si>
    <t>Snestopper til tagplade</t>
  </si>
  <si>
    <t>Snøstopper til takplate</t>
  </si>
  <si>
    <t>Točkasti snjegobran za krovnu ploču</t>
  </si>
  <si>
    <t>Schneestopper für Dachplatte R.16</t>
  </si>
  <si>
    <t>snow guard for R.16 roof tile</t>
  </si>
  <si>
    <t>arrêts de neige pour R.16</t>
  </si>
  <si>
    <t>Naso fermaneve per tegola R.16</t>
  </si>
  <si>
    <t>sněhový hák pro STŘEŠNÍ PANEL R.16</t>
  </si>
  <si>
    <t>Stoper śniegowy do dachówki R.16</t>
  </si>
  <si>
    <t>hófogó R.16 Classic elemhez</t>
  </si>
  <si>
    <t>zachytávač snehu pre strešný panel R.16</t>
  </si>
  <si>
    <t>Sneeuwstopper voor dakpaneel R.16</t>
  </si>
  <si>
    <t>Snegolov za strešno ploščo R.16</t>
  </si>
  <si>
    <t>snöstopp för takpanel R.16</t>
  </si>
  <si>
    <t>Snestopper til tagplade R.16</t>
  </si>
  <si>
    <t>Snøstopper til takplate R.16</t>
  </si>
  <si>
    <t>Točkasti snjegobran za krovnu ploču R.16</t>
  </si>
  <si>
    <t>Schneestopper für Dachplatte R.16 und FX.12</t>
  </si>
  <si>
    <t>snow guard for R.16 roof tile and FX.12</t>
  </si>
  <si>
    <t>arrêt de neige pour R.16 et FX.12</t>
  </si>
  <si>
    <t>Naso fermaneve per Tegola R.16 e FX.12</t>
  </si>
  <si>
    <t>Sněhý hák pro panely R.16 und FX.12</t>
  </si>
  <si>
    <t>Bariera śniegowa Dachówka R.16 i FX.12</t>
  </si>
  <si>
    <t>hóvágó R.16 und FX.12 tetőfedő elemekhez</t>
  </si>
  <si>
    <t>zachytávač snehu na škridlu R.16 a panel FX.12</t>
  </si>
  <si>
    <t>sneeuwstopper voor dakplaat R.16 en FX.12</t>
  </si>
  <si>
    <t>snegolov za strešne plošče R.16 in FX.12</t>
  </si>
  <si>
    <t>snöstoppare för takplatta R.16 och FX.12</t>
  </si>
  <si>
    <t>snestopper til tagplade R.16 og FX.12</t>
  </si>
  <si>
    <t>snøstopper for takplate R.16 og FX.12</t>
  </si>
  <si>
    <t>Točkasti snjegobran za krovnu ploču R.16 i FX.12</t>
  </si>
  <si>
    <t>Schneestopper für Dachplatte und Dachraute 29 × 29</t>
  </si>
  <si>
    <t>snow guard for roof tile and rhomboid roof tile 29 × 29</t>
  </si>
  <si>
    <t>arrêt de neige pour tuile et losange de toiture 29 × 29</t>
  </si>
  <si>
    <t>Nasi fermaneve per Tegola e Scaglia 29</t>
  </si>
  <si>
    <t>Sněhový hák pro falcované tašky a šablony 29x29</t>
  </si>
  <si>
    <t>bariera śniegowa do dachówki klasycznej i romb 29 x 29</t>
  </si>
  <si>
    <t>hóvágó Classic és Rombusz elemhez 29x29</t>
  </si>
  <si>
    <t>zachytávač snehu na falcované škridle a šablóny 29x29</t>
  </si>
  <si>
    <t>sneeuwstopper voor dakplaat en DAKLOSANGE 29 × 29</t>
  </si>
  <si>
    <t>snegolov za strešne plošče in strešne rombe 29x29</t>
  </si>
  <si>
    <t>snöstoppare för takplatta och TAKROMB 29 x 29</t>
  </si>
  <si>
    <t>snestopper til tagplade og RUDEFORMET TAGPLADE 29 × 29</t>
  </si>
  <si>
    <t>snøstopper for takplate og TAKSTEIN 29 × 29</t>
  </si>
  <si>
    <t>Točkasti snjegobran za krovnu ploču i krovni romb 29 × 29</t>
  </si>
  <si>
    <t>Schneestopper für Dachraute 29 × 29</t>
  </si>
  <si>
    <t>snow guard for rhomboid roof tile 29 × 29</t>
  </si>
  <si>
    <t>arrêts de neige pour losange de toiture 29 × 29</t>
  </si>
  <si>
    <t>Naso fermaneve per Scaglia 29</t>
  </si>
  <si>
    <t>Sněhový hák pro falcované šablony 29x29</t>
  </si>
  <si>
    <t>Bariera śniegowa Dachówka romb 29 × 29</t>
  </si>
  <si>
    <t>hóvágó 29x29 tetőfedő rombuszhoz</t>
  </si>
  <si>
    <t>zachytávač snehu na šablónu 29x29</t>
  </si>
  <si>
    <t>sneeuwstopper voor daklosange 29 × 29</t>
  </si>
  <si>
    <t>snegolov za strešni romb 29x29</t>
  </si>
  <si>
    <t>snöstoppare för takromb 29 × 29</t>
  </si>
  <si>
    <t>snestopper til rudeformet tagplade 29 × 29</t>
  </si>
  <si>
    <t>snøstopper for takstein 29 × 29</t>
  </si>
  <si>
    <t>Točkasti snjegobran za krovni romb 29 × 29</t>
  </si>
  <si>
    <t>snow guard for rhomboid roof tile 29 × 29</t>
  </si>
  <si>
    <t>Naso fermaneve per scaglia 29 × 29</t>
  </si>
  <si>
    <t>sněhový hák pro FALCOVANOU ŠABLONU 29x29</t>
  </si>
  <si>
    <t>Stoper śniegowy do dachówki romb 29 × 29</t>
  </si>
  <si>
    <t>hófogó 29 × 29-es tetőfedő rombuszhoz</t>
  </si>
  <si>
    <t>zachytávač snehu pre strešnú šablónu 29 × 29</t>
  </si>
  <si>
    <t>Sneeuwstopper voor daklosange 29 × 29</t>
  </si>
  <si>
    <t>Snegolov za strešni romb 29 × 29</t>
  </si>
  <si>
    <t>snöstopp för takdiamant 29 × 29</t>
  </si>
  <si>
    <t>Snestopper til tagrombe 29 × 29</t>
  </si>
  <si>
    <t>Snøstopper til takrombe 29 × 29</t>
  </si>
  <si>
    <t>Schneestopper für Dachraute 44 × 44</t>
  </si>
  <si>
    <t>snow guard for rhomboid roof tile 44 × 44</t>
  </si>
  <si>
    <t>arrêts de neige pour losange de toiture 44 × 44</t>
  </si>
  <si>
    <t>Naso fermaneve per Scaglia 44</t>
  </si>
  <si>
    <t>Sněhový hák  44x44</t>
  </si>
  <si>
    <t>Bariera śniegowa Dachówka romb 44 × 44</t>
  </si>
  <si>
    <t>hóvágó 44x44 tetőfedő rombuszhoz</t>
  </si>
  <si>
    <t>zachytávač snehu na šablónu 44x44</t>
  </si>
  <si>
    <t>sneeuwstopper voor daklosange 44 × 44</t>
  </si>
  <si>
    <t>snegolov za strešni romb 44x44</t>
  </si>
  <si>
    <t>snöstoppare för takromb 44 × 44</t>
  </si>
  <si>
    <t>snestopper til rudeformet tagplade 44 × 44</t>
  </si>
  <si>
    <t>snøstopper for takstein 44 × 44</t>
  </si>
  <si>
    <t>Točkasti snjegobran za krovni romb 44 × 44</t>
  </si>
  <si>
    <t>snow guard for rhomboid roof tile 44 × 44</t>
  </si>
  <si>
    <t>Naso fermaneve per scaglia 44 × 44</t>
  </si>
  <si>
    <t>sněhový hák pro Střešní šablonu 44x44</t>
  </si>
  <si>
    <t>Bariera śniegowa do dachówki romb 44 × 44</t>
  </si>
  <si>
    <t>hófogó 44 × 44-es tetőfedő rombuszhoz</t>
  </si>
  <si>
    <t>zachytávač snehu pre strešnú šablónu 44 × 44</t>
  </si>
  <si>
    <t>Sneeuwstopper voor daklosange 44 × 44</t>
  </si>
  <si>
    <t>Snegolov za strešni romb 44 × 44</t>
  </si>
  <si>
    <t>snöstopp för takdiamant 44 × 44</t>
  </si>
  <si>
    <t>Snestopper til tagrombe 44 × 44</t>
  </si>
  <si>
    <t>Snøstopper til takrombe 44 × 44</t>
  </si>
  <si>
    <t>sněhový hák pro STŘEŠNÍ ŠABLONU 44x44</t>
  </si>
  <si>
    <t>Stoper śniegowy do dachówki romb 44 × 44</t>
  </si>
  <si>
    <t>Schneestopper für Dachschindel</t>
  </si>
  <si>
    <t>snow guard for shingle</t>
  </si>
  <si>
    <t>arrêt de neige pour bardeaux</t>
  </si>
  <si>
    <t>Naso fermaneve per Scandola</t>
  </si>
  <si>
    <t>Sněhový hák pro panely R.16 und FX.12</t>
  </si>
  <si>
    <t>Bariera śniegowa Dachówka łupkowa</t>
  </si>
  <si>
    <t>hóvágó tetőfedő zsindelyhez</t>
  </si>
  <si>
    <t>zachytávač snehu na šindeľ</t>
  </si>
  <si>
    <t>sneeuwstopper voor dakschindel</t>
  </si>
  <si>
    <t>snegolov za strešno skodlo</t>
  </si>
  <si>
    <t>snöstoppare för takshingel</t>
  </si>
  <si>
    <t>snestopper til tagspån</t>
  </si>
  <si>
    <t>snøstopper for takshingel</t>
  </si>
  <si>
    <t>Točkasti snjegobran za krovnu šindru</t>
  </si>
  <si>
    <t xml:space="preserve">snow guard for shingle </t>
  </si>
  <si>
    <t>Naso fermaneve per scandola</t>
  </si>
  <si>
    <t>sněhový hák pro FALCOVANÝ ŠINDEL</t>
  </si>
  <si>
    <t>Stoper śniegowy do gontu dachowego</t>
  </si>
  <si>
    <t>hófogó tetőfedő zsindelyhez</t>
  </si>
  <si>
    <t>zachytávač snehu pre strešný šindeľ</t>
  </si>
  <si>
    <t>Sneeuwstopper voor daklei</t>
  </si>
  <si>
    <t>Snegolov za strešno skodlo</t>
  </si>
  <si>
    <t>Snöstopp för takshingel</t>
  </si>
  <si>
    <t>Snestopper til tagspån</t>
  </si>
  <si>
    <t>Snøstopper til takshingel</t>
  </si>
  <si>
    <t>Schneestopper – Verlegeschema</t>
  </si>
  <si>
    <t>Snow guards — installation diagram</t>
  </si>
  <si>
    <t>arrêt de neige — schéma de pose</t>
  </si>
  <si>
    <t>Naso fermaneve - Schema di posa</t>
  </si>
  <si>
    <t>Boční napojení na stěnu s zásuvnou krycí lištou</t>
  </si>
  <si>
    <t>Stoper śniegowy – schemat montażowy</t>
  </si>
  <si>
    <t>hófogó – fektetési séma</t>
  </si>
  <si>
    <t>zachytávač snehu – schéma montáže</t>
  </si>
  <si>
    <t>Sneeuwstopper - installatieschema</t>
  </si>
  <si>
    <t>Snegolov – shema polaganja</t>
  </si>
  <si>
    <t>snöstopp - installationsschema</t>
  </si>
  <si>
    <t>Snestopper – læggediagram</t>
  </si>
  <si>
    <t>Snøstopper – leggeskjema</t>
  </si>
  <si>
    <t>Točkasti snjegobran – shema postavljanja</t>
  </si>
  <si>
    <t>Schnitt – Attika- und Mauerabdeckung</t>
  </si>
  <si>
    <t>cross-section – wall flashing and roof parapet</t>
  </si>
  <si>
    <t>section — couverture d’acrotère</t>
  </si>
  <si>
    <t>Copertina sezione - Muretto e muro</t>
  </si>
  <si>
    <t>Řez – Oplechování atiky a zdi</t>
  </si>
  <si>
    <t>Cięcie – obróbka attyki i murów</t>
  </si>
  <si>
    <t>metszet – attika- és falburkolat</t>
  </si>
  <si>
    <t>rez – oplechovanie atiky a muriva</t>
  </si>
  <si>
    <t>Sectie - Attika- en wandbekleding</t>
  </si>
  <si>
    <t>Rez – pokrov za atiko in zid</t>
  </si>
  <si>
    <t>Sektion – parapet och murbeklädnad</t>
  </si>
  <si>
    <t>Snit – Attika- og murafdækning</t>
  </si>
  <si>
    <t>Tegning – lofts- og veggbekledning</t>
  </si>
  <si>
    <t>Presjek – Obloga parapeta i zidova</t>
  </si>
  <si>
    <t>Schnittlochblende</t>
  </si>
  <si>
    <t>perforated plate (PREFA)</t>
  </si>
  <si>
    <t>cache de départ perforé</t>
  </si>
  <si>
    <t>Canaletta di ventilazione</t>
  </si>
  <si>
    <t>Ukončovací profil perforovaný</t>
  </si>
  <si>
    <t>Płyta maskująca</t>
  </si>
  <si>
    <t>szellőző profil</t>
  </si>
  <si>
    <t>perforovaná krycia lišta</t>
  </si>
  <si>
    <t>Gesneden diafragma</t>
  </si>
  <si>
    <t>Perforirana zaslonka</t>
  </si>
  <si>
    <t>skärhålsmembran</t>
  </si>
  <si>
    <t>Hullrenne</t>
  </si>
  <si>
    <t>Perforirana blenda</t>
  </si>
  <si>
    <t>Schnittlochblende (Länge: 2.500 mm)</t>
  </si>
  <si>
    <t>perforated plate; L = 2,500 mm</t>
  </si>
  <si>
    <t>cache de départ perforé (longueur : 2 500 mm)</t>
  </si>
  <si>
    <t>canaletta di ventilazione; L = 2500 mm</t>
  </si>
  <si>
    <t>ukončovací profil perforovaný, délka 2500 mm</t>
  </si>
  <si>
    <t>Przysłona L=2500 mm</t>
  </si>
  <si>
    <t>szellőző profil H = 2.500 mm</t>
  </si>
  <si>
    <t>ukončovací profil perforovaný, dĺžka 2500 mm</t>
  </si>
  <si>
    <t>snijgatkap L = 2500 mm</t>
  </si>
  <si>
    <t>Perforirana zaslonka (dolžina: 2.500 mm)</t>
  </si>
  <si>
    <t>sektionshålslist L = 2.500 mm</t>
  </si>
  <si>
    <t>snithulsblænde L = 2.500 mm</t>
  </si>
  <si>
    <t>perforert plate L = 2500 mm</t>
  </si>
  <si>
    <t>Perforirana blenda L = 2.500 mm</t>
  </si>
  <si>
    <t>Schraffierten Bereich bei Montage abdichten.</t>
  </si>
  <si>
    <t>seal off shaded area during installation</t>
  </si>
  <si>
    <t>Lors de la pose, réaliser un joint étanche au niveau de la partie en grisé.</t>
  </si>
  <si>
    <t>Sigillare l'area tratteggiata durante l'installazione.</t>
  </si>
  <si>
    <t xml:space="preserve">Boční napojení PREFALZ na stěnu </t>
  </si>
  <si>
    <t>Podczas montażu uszczelnić zakreskowany obszar.</t>
  </si>
  <si>
    <t>csíkozott terület szigetelése szerelés során.</t>
  </si>
  <si>
    <t>Šrafovanú oblasť pri montáži utesniť.</t>
  </si>
  <si>
    <t>Dicht het gearceerde gebied af tijdens de montage.</t>
  </si>
  <si>
    <t>Med montažo zatesnite senčeno območje.</t>
  </si>
  <si>
    <t>Försegla det streckade området under monteringen.</t>
  </si>
  <si>
    <t>Det skraverede område skal tætnes under montering.</t>
  </si>
  <si>
    <t>Skravert område skal tettes ved montering.</t>
  </si>
  <si>
    <t>Zabrtvite šrafirano područje tijekom montaže.</t>
  </si>
  <si>
    <t>Schrägmaß*</t>
  </si>
  <si>
    <t>Diagonal dimensions*</t>
  </si>
  <si>
    <t>longueur de la diagonale*</t>
  </si>
  <si>
    <t>Dimensione dello smusso*</t>
  </si>
  <si>
    <t>Zkosení*</t>
  </si>
  <si>
    <t>Wymiar fazowania*</t>
  </si>
  <si>
    <t>ferde méret*</t>
  </si>
  <si>
    <t>šikmý rozmer*</t>
  </si>
  <si>
    <t>Afmeting afschuining*</t>
  </si>
  <si>
    <t>Poševna mera*</t>
  </si>
  <si>
    <t>lutningsmått*</t>
  </si>
  <si>
    <t>Smigvinkel*</t>
  </si>
  <si>
    <t>Vinkelmåler*</t>
  </si>
  <si>
    <t>Kutomjer*</t>
  </si>
  <si>
    <t>Schrägmaß* [mm]</t>
  </si>
  <si>
    <t>Diagonal dimensions* [mm]</t>
  </si>
  <si>
    <t>longueur de la diagonale* [mm]</t>
  </si>
  <si>
    <t>Dimensione dello smusso* [mm]</t>
  </si>
  <si>
    <t>Zkosení* [mm]</t>
  </si>
  <si>
    <t>Wymiar fazowania* [mm]</t>
  </si>
  <si>
    <t>ferde méret* [mm]</t>
  </si>
  <si>
    <t>šikmý rozmer* [mm]</t>
  </si>
  <si>
    <t>Afmeting afschuining* [mm]</t>
  </si>
  <si>
    <t>Poševna mera* [mm]</t>
  </si>
  <si>
    <t>Smigvinkel* [mm]</t>
  </si>
  <si>
    <t>Vinkelmåler* [mm]</t>
  </si>
  <si>
    <t>Kutomjer* [mm]</t>
  </si>
  <si>
    <t>Schrägstutzen</t>
  </si>
  <si>
    <t>diagonal outlet</t>
  </si>
  <si>
    <t>naissance inclinée</t>
  </si>
  <si>
    <t>Bocchetta di scarico con innesto inclinato</t>
  </si>
  <si>
    <t>Šikmé vyústění žlabu</t>
  </si>
  <si>
    <t>Wylot rynny boczny</t>
  </si>
  <si>
    <t xml:space="preserve">ferde betorkoló </t>
  </si>
  <si>
    <t>šikmé hrdlo</t>
  </si>
  <si>
    <t>schuine steunen</t>
  </si>
  <si>
    <t>stranski izpust</t>
  </si>
  <si>
    <t>vinkelbar omvikningskupa</t>
  </si>
  <si>
    <t>skråstuds</t>
  </si>
  <si>
    <t>skråstuss</t>
  </si>
  <si>
    <t>Kosi odvod</t>
  </si>
  <si>
    <t>seitlicher Wandanschluss</t>
  </si>
  <si>
    <t>lateral wall connection</t>
  </si>
  <si>
    <t>raccordement de couloir latéral</t>
  </si>
  <si>
    <t>Raccordo a parete laterale</t>
  </si>
  <si>
    <t>škody na materiálu střešní krytiny (např. po kroupách, vichřici, tlaku sněhu)</t>
  </si>
  <si>
    <t>połączenie ściany bocznej</t>
  </si>
  <si>
    <t>oldalsó falcsatlakozás</t>
  </si>
  <si>
    <t>bočné napojenie na stenu</t>
  </si>
  <si>
    <t>zijdelingse wandaansluiting</t>
  </si>
  <si>
    <t>stranski stenski priključek</t>
  </si>
  <si>
    <t>sidoväggsanslutning</t>
  </si>
  <si>
    <t>vægtilslutning i siden</t>
  </si>
  <si>
    <t>Sideveis veggavslutning</t>
  </si>
  <si>
    <t>bočni zidni spoj</t>
  </si>
  <si>
    <t>seitlicher Wandanschluss mit Blechanschlussprofil</t>
  </si>
  <si>
    <t>lateral wall connection with metal sheet connection profile</t>
  </si>
  <si>
    <t>raccordement de couloir latéral avec bande de solin métallique</t>
  </si>
  <si>
    <t>Raccordo a parete laterale con profilo di raccordo in lamiera</t>
  </si>
  <si>
    <t>prkno bednění</t>
  </si>
  <si>
    <t>połączenie ściany bocznej z blaszanym profilem łączącym</t>
  </si>
  <si>
    <t>oldalsó falcsatlakozás lemezcsatlakozó profil</t>
  </si>
  <si>
    <t>bočné napojenie na stenu pomocou plechového pripojovacieho profilu</t>
  </si>
  <si>
    <t>Zijdelingse wandaansluiting met plaataansluitprofiel</t>
  </si>
  <si>
    <t>stranski stenski priključek s pločevinastim priključnim profilom</t>
  </si>
  <si>
    <t>sidoväggsanslutning med anslutningsprofil i plåt</t>
  </si>
  <si>
    <t>vægtilslutning i siden med tilslutningsprofil for metalplade</t>
  </si>
  <si>
    <t>Sideveis veggavslutning med koblingsprofil i metall</t>
  </si>
  <si>
    <t>bočni zidni spoj s priključnim profilom od lima</t>
  </si>
  <si>
    <t>seitlicher Wandanschluss mit Kittputzleiste</t>
  </si>
  <si>
    <t>lateral wall connection with plaster sealing strip</t>
  </si>
  <si>
    <t>raccordement de couloir latéral avec bande de solin fixée par joint mastic et enduit de parement</t>
  </si>
  <si>
    <t>Raccordo a parete laterale con coprifuga</t>
  </si>
  <si>
    <t>pěnový klín samolepící</t>
  </si>
  <si>
    <t>połączenie ściany bocznej listwą mocowaną na kit lub tynk</t>
  </si>
  <si>
    <t>oldalsó falcsatlakozás vakolattömítő szalaggal</t>
  </si>
  <si>
    <t>bočné napojenie na stenu pomocou tmelovej omietkovej lišty</t>
  </si>
  <si>
    <t>Zijdelingse wandaansluiting met plamuurstrip</t>
  </si>
  <si>
    <t>stranski stenski priključek z zaključno letvico</t>
  </si>
  <si>
    <t>sidoväggsanslutning med kittputslist</t>
  </si>
  <si>
    <t>vægtilslutning i siden med pudseliste</t>
  </si>
  <si>
    <t>Sideveis veggavslutning med kittgipslist</t>
  </si>
  <si>
    <t>bočni zidni spoj s gipsanom brtvenom lajsnom</t>
  </si>
  <si>
    <t>seitlicher Wandanschluss mit Steckputzleiste</t>
  </si>
  <si>
    <t>lateral wall connection with insertable sealing strip</t>
  </si>
  <si>
    <t>raccordement de couloir latéral avec profil de jonction fixé par enduit de parement</t>
  </si>
  <si>
    <t>Raccordo a parete laterale con striscia di stucco</t>
  </si>
  <si>
    <t>Schema rozmístění sněhových háků</t>
  </si>
  <si>
    <t>połączenie ściany bocznej listwą mocowaną na tynku</t>
  </si>
  <si>
    <t>oldalsó falcsatlakozás betétléccel</t>
  </si>
  <si>
    <t>bočné napojenie na stenu pomocou zásuvnej omietkovej lišty</t>
  </si>
  <si>
    <t>Zijdelingse wandaansluiting met plug-in pleisterlijst</t>
  </si>
  <si>
    <t>stranski stenski priključek z vtično letvico</t>
  </si>
  <si>
    <t>sidoväggsanslutning med insticksgipslist</t>
  </si>
  <si>
    <t>vægtilslutning i siden med indsætningspudseliste</t>
  </si>
  <si>
    <t>Sideveis veggavslutning med gipslist til innstikk</t>
  </si>
  <si>
    <t>bočni zidni spoj s utičnom brtvenom lajsnom</t>
  </si>
  <si>
    <t>seitlicher Wandanschluss bei PREFALZ</t>
  </si>
  <si>
    <t>Prefalz lateral wall connection with Prefalz</t>
  </si>
  <si>
    <t>raccordement de couloir latéral pour couvertures PREFALZ</t>
  </si>
  <si>
    <t>Raccordo a parete laterale con PREFALZ</t>
  </si>
  <si>
    <t>šrafovanou oblast při montáži těsnit</t>
  </si>
  <si>
    <t>połączenie ze ścianą boczną PREFALZ</t>
  </si>
  <si>
    <t>oldalsó falcsatlakozás PREFALZ esetén</t>
  </si>
  <si>
    <t>bočné napojenie na stenu pri PREFALZ-i</t>
  </si>
  <si>
    <t>zijdelingse wandaansluiting bij PREFALZ</t>
  </si>
  <si>
    <t>stranski stenski priključek pri PREFALZ</t>
  </si>
  <si>
    <t>sidoväggsanslutning med PREFALZ</t>
  </si>
  <si>
    <t>vægtilslutning i siden med PREFALZ</t>
  </si>
  <si>
    <t>Sideveis veggavslutning med PREFALZ</t>
  </si>
  <si>
    <t>bočni zidni spoj kod PREFALZ-a</t>
  </si>
  <si>
    <t>Service:</t>
  </si>
  <si>
    <t>Service :</t>
  </si>
  <si>
    <t>Servizio richiesto:</t>
  </si>
  <si>
    <t>Service:_CZ</t>
  </si>
  <si>
    <t>Serwis:</t>
  </si>
  <si>
    <t>szolgáltatás:</t>
  </si>
  <si>
    <t>Servis:</t>
  </si>
  <si>
    <t>servis</t>
  </si>
  <si>
    <t>Usluga:</t>
  </si>
  <si>
    <t>Set</t>
  </si>
  <si>
    <t>kit</t>
  </si>
  <si>
    <t>Kit</t>
  </si>
  <si>
    <t>Sada</t>
  </si>
  <si>
    <t>set</t>
  </si>
  <si>
    <t>sats</t>
  </si>
  <si>
    <t>Sæt</t>
  </si>
  <si>
    <t>Sett</t>
  </si>
  <si>
    <t>Sicherheitsdachhaken</t>
  </si>
  <si>
    <t>roof anchor hook</t>
  </si>
  <si>
    <t>crochet de sécurité</t>
  </si>
  <si>
    <t>Staffa di sicurezza anticaduta</t>
  </si>
  <si>
    <t>bezpečnostní hák</t>
  </si>
  <si>
    <t>Zabezpieczające haki dachowe</t>
  </si>
  <si>
    <t>tetőbiztonsági kampó</t>
  </si>
  <si>
    <t>bezpečnostný strešný hák</t>
  </si>
  <si>
    <t>Veiligheidsdakhaak</t>
  </si>
  <si>
    <t>Varnostni strešni kavelj</t>
  </si>
  <si>
    <t>säkerhetstakkrok</t>
  </si>
  <si>
    <t>Sikkerhedstagkrog</t>
  </si>
  <si>
    <t>Sikkerhetstakkroker</t>
  </si>
  <si>
    <t>Sigurnosna krovna kuka</t>
  </si>
  <si>
    <t>Sicherheitskehle (stucco; Länge: 3.000 mm)</t>
  </si>
  <si>
    <t>safety valley, stucco (length: 3,000 mm)</t>
  </si>
  <si>
    <t>noue de sécurité (stucco ; longueur : 3 000 mm)</t>
  </si>
  <si>
    <t>Compluvio con ripiega di sicurezza, goffrato (l= 3.000 mm)</t>
  </si>
  <si>
    <t>Bezpečnostní úžlabí stucco (3.000 mm délka)_CZ</t>
  </si>
  <si>
    <t>rynna koszowa stucco (Długość: 3,000 mm)</t>
  </si>
  <si>
    <t>biztonsági vápa stukkó (3.000 mm hossz)</t>
  </si>
  <si>
    <t>bezpečnostné úžľabie stucco (dĺžka 3.000 mm)</t>
  </si>
  <si>
    <t>veiligheidskiel stucco (lengte 3000 mm)</t>
  </si>
  <si>
    <t>varnostna žlota, stucco (3.000 mm dolžine)</t>
  </si>
  <si>
    <t>säkerhetskäl stuckatur (3.000 mm lång)</t>
  </si>
  <si>
    <t>sikkerhedskel stucco (3.000 mm lang)</t>
  </si>
  <si>
    <t>vinkelrenne stucco (3000 mm lang)</t>
  </si>
  <si>
    <t>Sigurnosna uvala (stucco; duljina: 3.000 mm)</t>
  </si>
  <si>
    <t>Sicherheitsrinne geflämmt (oder EDPM-Folie)</t>
  </si>
  <si>
    <t>flame-scarfed overflow gutter (or with EPDM coating)</t>
  </si>
  <si>
    <t>gouttière de sécurité soudée (ou film EPDM)</t>
  </si>
  <si>
    <t>Canale di sicurezza fiammato (o lamina EDPM)</t>
  </si>
  <si>
    <t>Pojistný žlab lepený plamenem ( nebo EPDM fólie)</t>
  </si>
  <si>
    <t>Rynna zabezpieczająca, zgrzewana (lub folia EDPM)</t>
  </si>
  <si>
    <t>biztonsági eresz, hegesztett (vagy EDPM-fólia)</t>
  </si>
  <si>
    <t>poistný žľab zváraný (alebo EPDM fólia)</t>
  </si>
  <si>
    <t>Veiligheidsgoot gevlamd (of EDPM-folie)</t>
  </si>
  <si>
    <t>Varnostni žleb plamensko čiščen (ali folija EDPM)</t>
  </si>
  <si>
    <t>flammad säkerhetskanal (eller EDPM-folie)</t>
  </si>
  <si>
    <t>Sikkerhedsrende skærebrænder (eller EDPM-folie)</t>
  </si>
  <si>
    <t>Sikkerhetsrenne, flammet (eller EDPM-folie)</t>
  </si>
  <si>
    <t>Sigurnosni žlijeb, obrađen vatrom (ili EDPM folija)</t>
  </si>
  <si>
    <t>Sicherungsmutter (M10)</t>
  </si>
  <si>
    <t>lock nut M10</t>
  </si>
  <si>
    <t>contre-écrou M10 (écrou de blocage)</t>
  </si>
  <si>
    <t>Dado di bloccaggio (M10)</t>
  </si>
  <si>
    <t>samojistná matka M10</t>
  </si>
  <si>
    <t>Nakrętka zabezpieczająca (M10)</t>
  </si>
  <si>
    <t>rögzítőanya (M10)</t>
  </si>
  <si>
    <t>poistná matica (M10)</t>
  </si>
  <si>
    <t>Veiligheidsmoer (M10)</t>
  </si>
  <si>
    <t>Varnostna matica (M10)</t>
  </si>
  <si>
    <t>låsmutter (M10)</t>
  </si>
  <si>
    <t>Sikringsmøtrik (M10)</t>
  </si>
  <si>
    <t>Sikringsmutter (M10)</t>
  </si>
  <si>
    <t>Sigurnosna matica (M10)</t>
  </si>
  <si>
    <t>Sichtschalung</t>
  </si>
  <si>
    <t xml:space="preserve">visible sheathing </t>
  </si>
  <si>
    <t>finition visible type lambris</t>
  </si>
  <si>
    <t>Tavolato a vista</t>
  </si>
  <si>
    <t>pohledové bednění</t>
  </si>
  <si>
    <t>Odsłonięte deskowanie</t>
  </si>
  <si>
    <t>látható zsaluzat</t>
  </si>
  <si>
    <t>pohľadové debnenie</t>
  </si>
  <si>
    <t>Zichtbare bekisting</t>
  </si>
  <si>
    <t>Vidni opaž</t>
  </si>
  <si>
    <t>exponerad formning</t>
  </si>
  <si>
    <t>Forskalling</t>
  </si>
  <si>
    <t>Eksponert forskaling</t>
  </si>
  <si>
    <t>Vidljiva oplata</t>
  </si>
  <si>
    <t>SIDING</t>
  </si>
  <si>
    <t>DOGA</t>
  </si>
  <si>
    <t>SIDINGS</t>
  </si>
  <si>
    <t>Fasadpanel</t>
  </si>
  <si>
    <t>KLEDNING</t>
  </si>
  <si>
    <t xml:space="preserve">SIDING </t>
  </si>
  <si>
    <t>Siding (horizontal)</t>
  </si>
  <si>
    <t>siding (horizontal) – PREFA</t>
  </si>
  <si>
    <t>Doga (orizzontale)</t>
  </si>
  <si>
    <t>Siding (horizontální)</t>
  </si>
  <si>
    <t>Siding (poziomy)</t>
  </si>
  <si>
    <t>Siding (vízszintes)</t>
  </si>
  <si>
    <t>Siding (horizontálny)</t>
  </si>
  <si>
    <t>Siding (horizontaal)</t>
  </si>
  <si>
    <t>Siding (vodoraven)</t>
  </si>
  <si>
    <t>siding (horisontell)</t>
  </si>
  <si>
    <t>Siding (horisontal)</t>
  </si>
  <si>
    <t>Fasadna kazeta (vodoravna)</t>
  </si>
  <si>
    <t>Siding (horizontal; auf Aluminium-Unterkonstruktion)</t>
  </si>
  <si>
    <t>siding (horizontal; on aluminium substructure) – PREFA</t>
  </si>
  <si>
    <t>Siding (horizontal ; sur sous-construction en aluminium)</t>
  </si>
  <si>
    <t>Doga (orizzontale; su sottostruttura in alluminio)</t>
  </si>
  <si>
    <t>Siding (horizontální; na hliníkové spodní konstrukci)</t>
  </si>
  <si>
    <t>Siding (poziomy; na aluminiowej konstrukcji nośnej)</t>
  </si>
  <si>
    <t>Siding (vízszintes, alumínium alátétszerkezeten)</t>
  </si>
  <si>
    <t>Siding (horizontálny; na hliníkovom nosnom rošte)</t>
  </si>
  <si>
    <t>Siding (horizontaal; op aluminium onderconstructie)</t>
  </si>
  <si>
    <t>Siding (vodoraven; na aluminijasti podkonstrukciji)</t>
  </si>
  <si>
    <t>siding (horisontell); på en aluminiumunderkonstruktion</t>
  </si>
  <si>
    <t>Siding (horisontal; af aluminium-underkonstruktion)</t>
  </si>
  <si>
    <t>Siding (horisontal, på underkonstruksjon i aluminium)</t>
  </si>
  <si>
    <t>Fasadna kazeta (vodoravna; na aluminijskoj potkonstrukciji)</t>
  </si>
  <si>
    <t>Siding – Produktübersicht</t>
  </si>
  <si>
    <t>Siding — Product overview</t>
  </si>
  <si>
    <t>Siding — Aperçu du produit</t>
  </si>
  <si>
    <t>Doga - Panoramica dei prodotti</t>
  </si>
  <si>
    <t>Siding – Přehled produktů</t>
  </si>
  <si>
    <t>Siding – przegląd produktów</t>
  </si>
  <si>
    <t>Siding – termékek áttekintése</t>
  </si>
  <si>
    <t>Siding – prehľad produktov</t>
  </si>
  <si>
    <t>Siding - productoverzicht</t>
  </si>
  <si>
    <t>Siding – Pregled izdelkov</t>
  </si>
  <si>
    <t>siding – produktöversikt</t>
  </si>
  <si>
    <t>Siding – produktoversigt</t>
  </si>
  <si>
    <t>Siding – produktoversikt</t>
  </si>
  <si>
    <t>Fasadna kazeta – Pregled proizvoda</t>
  </si>
  <si>
    <t>Siding (vertikal)</t>
  </si>
  <si>
    <t>siding (vertical) – PREFA</t>
  </si>
  <si>
    <t>Siding (vertical)</t>
  </si>
  <si>
    <t>Doga (verticale)</t>
  </si>
  <si>
    <t>Siding (vertikální)</t>
  </si>
  <si>
    <t>Siding (pionowy)</t>
  </si>
  <si>
    <t>Siding (függőleges)</t>
  </si>
  <si>
    <t>Siding (vertikálny)</t>
  </si>
  <si>
    <t>Siding (verticaal)</t>
  </si>
  <si>
    <t>Siding (navpičen)</t>
  </si>
  <si>
    <t>siding (vertikal)</t>
  </si>
  <si>
    <t>Fasadna kazeta (okomita)</t>
  </si>
  <si>
    <t>Siding (vertikal; auf Aluminium-Unterkonstruktion)</t>
  </si>
  <si>
    <t>siding (vertical; on aluminium substructure) – PREFA</t>
  </si>
  <si>
    <t>Siding (vertical ; sur sous-construction en aluminium)</t>
  </si>
  <si>
    <t>Doga (verticale; su sottostruttura in alluminio)</t>
  </si>
  <si>
    <t>Siding (vertikální; na hliníkové spodní konstrukci)</t>
  </si>
  <si>
    <t>Siding (pionowy; na aluminiowej konstrukcji nośnej)</t>
  </si>
  <si>
    <t>Siding (függőleges, alumínium alátétszerkezeten)</t>
  </si>
  <si>
    <t>Siding (vertikálny; na hliníkovom nosnom rošte)</t>
  </si>
  <si>
    <t>Siding (verticaal; op aluminium onderconstructie)</t>
  </si>
  <si>
    <t>Siding (navpičen; na aluminijasti podkonstrukciji)</t>
  </si>
  <si>
    <t>siding (vertikal; på aluminiumunderkonstruktion)</t>
  </si>
  <si>
    <t>Siding (vertikal; af aluminium-underkonstruktion)</t>
  </si>
  <si>
    <t>Siding (vertikal, på underkonstruksjon i aluminium)</t>
  </si>
  <si>
    <t>Fasadna kazeta (okomita; na aluminijskoj potkonstrukciji)</t>
  </si>
  <si>
    <t>SIDING – ZUBEHÖR</t>
  </si>
  <si>
    <t>SIDING ACCESSORIES</t>
  </si>
  <si>
    <t>ACCESSOIRES POUR SIDINGS</t>
  </si>
  <si>
    <t>ACCESSORI DOGHE</t>
  </si>
  <si>
    <t>SIDING doplňky</t>
  </si>
  <si>
    <t>Akcesoria SIDING</t>
  </si>
  <si>
    <t>SIDING KIEGÉSZÍTŐK</t>
  </si>
  <si>
    <t>SIDINGS doplnky</t>
  </si>
  <si>
    <t>SIDING TOEBEHOREN</t>
  </si>
  <si>
    <t>SIDING – DODATKI</t>
  </si>
  <si>
    <t>Fasadpanel - tillbehör</t>
  </si>
  <si>
    <t>SIDING TILBEHØR</t>
  </si>
  <si>
    <t>KLEDNINGSTILBEHØR</t>
  </si>
  <si>
    <t>SIDING PRIBOR</t>
  </si>
  <si>
    <t>Siding.X</t>
  </si>
  <si>
    <t>Doga.X</t>
  </si>
  <si>
    <t>Siding X</t>
  </si>
  <si>
    <t>Fasadpanel.X</t>
  </si>
  <si>
    <t>Kledning.X</t>
  </si>
  <si>
    <t>Spezialsilikon</t>
  </si>
  <si>
    <t>silicone cartridge</t>
  </si>
  <si>
    <t>silicone spécial</t>
  </si>
  <si>
    <t>Cartuccia silicone</t>
  </si>
  <si>
    <t>Silikon kartuše</t>
  </si>
  <si>
    <t>kartusz silikonu</t>
  </si>
  <si>
    <t>szilikon tubus</t>
  </si>
  <si>
    <t>silikón, kartuša</t>
  </si>
  <si>
    <t>siliconen cartouche</t>
  </si>
  <si>
    <t>silikonska kartuša</t>
  </si>
  <si>
    <t>silikonpatron</t>
  </si>
  <si>
    <t>silikonepatron</t>
  </si>
  <si>
    <t>silikontube</t>
  </si>
  <si>
    <t>Posebni silikon</t>
  </si>
  <si>
    <t>Sockelknie (Ausladung: 60 mm)</t>
  </si>
  <si>
    <t>swan neck, 60 mm projection</t>
  </si>
  <si>
    <t>coude étage (projection : 60 mm)</t>
  </si>
  <si>
    <t>Spostamento, disassamento 60mm</t>
  </si>
  <si>
    <t>Soklové koleno, přesah 60mm</t>
  </si>
  <si>
    <t>Kolano podwójne 60 mm</t>
  </si>
  <si>
    <t>lábazati elem 60mm előállással</t>
  </si>
  <si>
    <t>soklové koleno, vybočenie 60 mm</t>
  </si>
  <si>
    <t>sokkelknie 60 mm reikwijdte</t>
  </si>
  <si>
    <t>izogibno koleno 60 mm grlo</t>
  </si>
  <si>
    <t>sockelknä 60 mm utladdning</t>
  </si>
  <si>
    <t>sokkelknæ 60 mm udhæng</t>
  </si>
  <si>
    <t>sokkelkne 60 mm radius</t>
  </si>
  <si>
    <t>Cijev s koljenom (izbočina: 60 mm)</t>
  </si>
  <si>
    <t>SOCKELKNIE (quadratisch)</t>
  </si>
  <si>
    <t>SWAN NECK square downpipe</t>
  </si>
  <si>
    <t>COUDE ÉTAGE (carré)</t>
  </si>
  <si>
    <t>SPOSTAMENTO (quadrato)</t>
  </si>
  <si>
    <t>SOKLOVÉ KOLENO (hranaté)</t>
  </si>
  <si>
    <t>LÁBAZATI ELEM (négyszögletes)</t>
  </si>
  <si>
    <t>SOKLOVÉ KOLENO (štvorcové)</t>
  </si>
  <si>
    <t>KNIESCHOT (vierkant)</t>
  </si>
  <si>
    <t>KOLENO ZA PODZIDEK (kvadratno)</t>
  </si>
  <si>
    <t>SOCKELKNÄ (fyrkantigt)</t>
  </si>
  <si>
    <t>SOKKELKNÆ (kvadratisk)</t>
  </si>
  <si>
    <t>SOKKELKNE (firkantet)</t>
  </si>
  <si>
    <t>CIJEV S KOLJENOM (kvadratna)</t>
  </si>
  <si>
    <t>SOCKELKNIE (rund)</t>
  </si>
  <si>
    <t>SWAN NECK round downpipe</t>
  </si>
  <si>
    <t>COUDE ÉTAGE (rond)</t>
  </si>
  <si>
    <t>SPOSTAMENTO (rotondo)</t>
  </si>
  <si>
    <t>SOKLOVÉ KOLENO (kulaté)</t>
  </si>
  <si>
    <t>Kolano podwójne (przekrój kwadratowy)</t>
  </si>
  <si>
    <t>LÁBAZATI ELEM (kerek)</t>
  </si>
  <si>
    <t>SOKLOVÉ KOLENO (okrúhly)</t>
  </si>
  <si>
    <t>KNIESCHOT (rond)</t>
  </si>
  <si>
    <t>KOLENO ZA PODZIDEK (okroglo)</t>
  </si>
  <si>
    <t>SOCKELKNÄ (runt)</t>
  </si>
  <si>
    <t>SOKKELKNÆ (rund)</t>
  </si>
  <si>
    <t>SOKKELKNE (rund)</t>
  </si>
  <si>
    <t>CIJEV S KOLJENOM (okrugla)</t>
  </si>
  <si>
    <t>Sockelprofil (Länge: 2.500 mm)</t>
  </si>
  <si>
    <t>base profile; L = 2,500 mm</t>
  </si>
  <si>
    <t>profil de soubassement (longueur : 2 500 mm)</t>
  </si>
  <si>
    <t>zoccolo; L = 2500 mm</t>
  </si>
  <si>
    <t>soklový profil, délka 2500 mm</t>
  </si>
  <si>
    <t>Profil cokołowy L=2500 mm</t>
  </si>
  <si>
    <t>párkányprofil H = 2.500 mm</t>
  </si>
  <si>
    <t>soklový profil, dĺžka 2500 mm</t>
  </si>
  <si>
    <t>sokkelprofiel L = 2500 mm</t>
  </si>
  <si>
    <t>Profil za podzidek (dolžina: 2.500 mm)</t>
  </si>
  <si>
    <t>sockelprofil L = 2.500 mm</t>
  </si>
  <si>
    <t>sokkelprofil L = 2.500 mm</t>
  </si>
  <si>
    <t>sokkelprofil L = 2500 mm</t>
  </si>
  <si>
    <t>Profil sokla L = 2.500 mm</t>
  </si>
  <si>
    <t>Solarhalter Vario (oder Fix)</t>
  </si>
  <si>
    <t>Vario (or Fix) solar bracket</t>
  </si>
  <si>
    <t>support solaire Vario (ou Fix)</t>
  </si>
  <si>
    <t>Staffa per pannelli solari Vario (o Fix)</t>
  </si>
  <si>
    <t>Solární držák Vario (nebo Fix)</t>
  </si>
  <si>
    <t>Uchwyt paneli fotowoltaicznych Vario (lub Fix)</t>
  </si>
  <si>
    <t>Vario (vagy Fix) napelemtartó</t>
  </si>
  <si>
    <t>solárny držiak Vario (alebo Fix)</t>
  </si>
  <si>
    <t>Solarhouder Vario (of Fix)</t>
  </si>
  <si>
    <t>Držalo za solarni panel Vario (ali Fix)</t>
  </si>
  <si>
    <t>solhållare Vario (eller Fix)</t>
  </si>
  <si>
    <t>Solcelleholder Vario (eller Fix)</t>
  </si>
  <si>
    <t>Holder for solcellepanel, variabel (eller fast)</t>
  </si>
  <si>
    <t>Solar držač Vario (ili Fix)</t>
  </si>
  <si>
    <t>Solarluke</t>
  </si>
  <si>
    <t>roof conduit without protective sleeve
with protective sleeve: max. diameter 35 mm/10 mm</t>
  </si>
  <si>
    <t>chatière pour panneaux solaires</t>
  </si>
  <si>
    <t>Bocchetta Solar</t>
  </si>
  <si>
    <t>Solar haubna bez ochranných průchodek, průchodky max Ø 35mm/10mm</t>
  </si>
  <si>
    <t>Solar kábelátvezető elem</t>
  </si>
  <si>
    <t>prestupový prvok solárnych vedení</t>
  </si>
  <si>
    <t>Solarluik</t>
  </si>
  <si>
    <t>Solarna lina</t>
  </si>
  <si>
    <t>sollucka</t>
  </si>
  <si>
    <t>Solcelleluke</t>
  </si>
  <si>
    <t>Solar uvodnica</t>
  </si>
  <si>
    <t>Sonderfarbe</t>
  </si>
  <si>
    <t>Bespoke color</t>
  </si>
  <si>
    <t>couleur spéciale</t>
  </si>
  <si>
    <t>Colore speciale</t>
  </si>
  <si>
    <t>Speciální barva</t>
  </si>
  <si>
    <t>Kolor specjalny</t>
  </si>
  <si>
    <t>egyedi szín</t>
  </si>
  <si>
    <t>špeciálna farba</t>
  </si>
  <si>
    <t>Speciale kleur</t>
  </si>
  <si>
    <t>Posebna barva</t>
  </si>
  <si>
    <t>specialfärg</t>
  </si>
  <si>
    <t>Specialfarve</t>
  </si>
  <si>
    <t>Spesialfarge</t>
  </si>
  <si>
    <t>Posebna boja</t>
  </si>
  <si>
    <t>SONDERRINNENWINKEL – 2D</t>
  </si>
  <si>
    <t>CUSTOM MADE GUTTER CORNER – 2D</t>
  </si>
  <si>
    <t>ÉQUERRE DE GOUTTIÈRE RÉALISÉE SUR COMMANDE (2D)</t>
  </si>
  <si>
    <t>ANGOLO DI GRONDA SPECIALE - 2D</t>
  </si>
  <si>
    <t>SPECIÁLNÍ ROH ŽLABU – 2D</t>
  </si>
  <si>
    <t>SPECJALNY NAROŻNIK RYNNY – 2D</t>
  </si>
  <si>
    <t>SPECIÁLIS ERESZIDOM - 2D</t>
  </si>
  <si>
    <t>ŠPECIÁLNY ROH POLKRUHOVÉHO ŽĽABU – 2D</t>
  </si>
  <si>
    <t>SPECIALE BINNENHOEK - 2D</t>
  </si>
  <si>
    <t>POSEBNI VOGALNIK ŽLEBA – 2D</t>
  </si>
  <si>
    <t>SPECIAL RÄNNVINKEL – 2D</t>
  </si>
  <si>
    <t>SPECIALRENDEVINKEL – 2D</t>
  </si>
  <si>
    <t>SPESIALRENNEVINKEL – 2D</t>
  </si>
  <si>
    <t>POSEBAN KUT ŽLIJEBA – 2D</t>
  </si>
  <si>
    <t>SONDERWASSERFANGKASTEN</t>
  </si>
  <si>
    <t>CUSTOM MADE LEADER HEAD</t>
  </si>
  <si>
    <t>BOÎTE À EAU RÉALISÉE SUR COMMANDE</t>
  </si>
  <si>
    <t>CASSETTA RACCOLTA ACQUE SPECIALE</t>
  </si>
  <si>
    <t>SPECIÁLNÍ SBĚRNÝ KOTLÍK</t>
  </si>
  <si>
    <t>SPECJALNY KOSZ ZLEWISKOWY</t>
  </si>
  <si>
    <t>SPECIÁLIS VÍZGYŰJTŐ ÜST</t>
  </si>
  <si>
    <t>ŠPECIÁLNY ZBERNÝ KOTLÍK</t>
  </si>
  <si>
    <t>SPECIALE WATEROPVANGBAK</t>
  </si>
  <si>
    <t>POSEBNI ZBIRALNIK VODE</t>
  </si>
  <si>
    <t>SPECIAL VATTENUPPSAMLINGSLÅDA</t>
  </si>
  <si>
    <t>SPECIALVANDOPSAMLINGSKASSE</t>
  </si>
  <si>
    <t>SPESIELL VANNDRENERING</t>
  </si>
  <si>
    <t>POSEBNA KUTIJA ZA PRIHVAT VODE</t>
  </si>
  <si>
    <t>Sparren</t>
  </si>
  <si>
    <t>rafter</t>
  </si>
  <si>
    <t>chevron</t>
  </si>
  <si>
    <t>Travetto</t>
  </si>
  <si>
    <t>Krokwie</t>
  </si>
  <si>
    <t>szarufa</t>
  </si>
  <si>
    <t>Spanten</t>
  </si>
  <si>
    <t>Špirovci</t>
  </si>
  <si>
    <t>Spær</t>
  </si>
  <si>
    <t>Sperrer</t>
  </si>
  <si>
    <t>Roženice</t>
  </si>
  <si>
    <t>Sparrenabdeckung</t>
  </si>
  <si>
    <t>rafter cover</t>
  </si>
  <si>
    <t>tôle de protection pour chevron</t>
  </si>
  <si>
    <t>Copertura con travetti</t>
  </si>
  <si>
    <t>zakrytí krokve</t>
  </si>
  <si>
    <t>Pokrycie krokwi</t>
  </si>
  <si>
    <t>szarufaburkolat</t>
  </si>
  <si>
    <t>krycí profil krokvy</t>
  </si>
  <si>
    <t>Spantafdekking</t>
  </si>
  <si>
    <t>Prevleka za špirovce</t>
  </si>
  <si>
    <t>takstolsbeklädnad</t>
  </si>
  <si>
    <t>Spærafdækning</t>
  </si>
  <si>
    <t>Sperrekledning</t>
  </si>
  <si>
    <t>Pokrov roženica</t>
  </si>
  <si>
    <t>Speiereinmündung</t>
  </si>
  <si>
    <t>parapet outlet downpipe connector</t>
  </si>
  <si>
    <t>embranchement d’évacuation rond pour toits plats</t>
  </si>
  <si>
    <t>Bocchettone da incasso troncoconico</t>
  </si>
  <si>
    <t>Fasádní kotlík se zaústěním</t>
  </si>
  <si>
    <t>Wylot zlewiskowy</t>
  </si>
  <si>
    <t>attikafal vízgyűjtő üst</t>
  </si>
  <si>
    <t>fasádny kotlík so zaústením pre strešný chrlič</t>
  </si>
  <si>
    <t>spuwinmonding</t>
  </si>
  <si>
    <t xml:space="preserve">Nastavek za izliv </t>
  </si>
  <si>
    <t>vägganslutning</t>
  </si>
  <si>
    <t>tagrendetilslutning</t>
  </si>
  <si>
    <t>nedløpsåpning</t>
  </si>
  <si>
    <t>Bočni uljev</t>
  </si>
  <si>
    <t>Spezialkleber</t>
  </si>
  <si>
    <t>special adhesive</t>
  </si>
  <si>
    <t>colle spéciale</t>
  </si>
  <si>
    <t>Adesivo speciale</t>
  </si>
  <si>
    <t>speciální lepidlo</t>
  </si>
  <si>
    <t>Klej specjalny</t>
  </si>
  <si>
    <t>speciális ragasztó</t>
  </si>
  <si>
    <t>špeciálne lepidlo</t>
  </si>
  <si>
    <t>Speciale lijm</t>
  </si>
  <si>
    <t>Posebno lepilo</t>
  </si>
  <si>
    <t>speciallim</t>
  </si>
  <si>
    <t>Speciallim</t>
  </si>
  <si>
    <t>Spesiallim</t>
  </si>
  <si>
    <t>Posebno ljepilo</t>
  </si>
  <si>
    <t>Spezialkleberset</t>
  </si>
  <si>
    <t>special adhesive kit</t>
  </si>
  <si>
    <t>kit d’assemblage</t>
  </si>
  <si>
    <t>Set di colla speciale</t>
  </si>
  <si>
    <t>Speziální lepící sada</t>
  </si>
  <si>
    <t>specjalny zestaw klejący</t>
  </si>
  <si>
    <t>speciális ragasztó készlet</t>
  </si>
  <si>
    <t>špeciálna lepiaca súprava</t>
  </si>
  <si>
    <t>speciale lijmset</t>
  </si>
  <si>
    <t>specialni lepilni set</t>
  </si>
  <si>
    <t>speciallimsats</t>
  </si>
  <si>
    <t>specialklæbersæt</t>
  </si>
  <si>
    <t>spesiallimsett</t>
  </si>
  <si>
    <t>Set posebnog ljepila</t>
  </si>
  <si>
    <t>Sprache</t>
  </si>
  <si>
    <t>Language</t>
  </si>
  <si>
    <t>langue</t>
  </si>
  <si>
    <t>Lingua</t>
  </si>
  <si>
    <t>jazyk</t>
  </si>
  <si>
    <t>Nyelv</t>
  </si>
  <si>
    <t>Jazyk</t>
  </si>
  <si>
    <t>Taal</t>
  </si>
  <si>
    <t>jezik</t>
  </si>
  <si>
    <t>Språk</t>
  </si>
  <si>
    <t>Sprog</t>
  </si>
  <si>
    <t>Jezik</t>
  </si>
  <si>
    <t>Spreizring</t>
  </si>
  <si>
    <t>expander ring</t>
  </si>
  <si>
    <t>anneau d’écartement (circlip)</t>
  </si>
  <si>
    <t>Anello di diffusione</t>
  </si>
  <si>
    <t>rozpěrný kruh</t>
  </si>
  <si>
    <t>Pierścień rozprężny</t>
  </si>
  <si>
    <t>feszítőgyűrű</t>
  </si>
  <si>
    <t>rozperný krúžok</t>
  </si>
  <si>
    <t>Spreidring</t>
  </si>
  <si>
    <t>Razširitveni obroč</t>
  </si>
  <si>
    <t>spridarring</t>
  </si>
  <si>
    <t>Låsering</t>
  </si>
  <si>
    <t>Ekspansjonsring</t>
  </si>
  <si>
    <t>Klipni prsten</t>
  </si>
  <si>
    <t>Stahlblech (verzinkt; Stärke: 0,8 mm)</t>
  </si>
  <si>
    <t>galvanised steel sheet (s = 0,8 mm)</t>
  </si>
  <si>
    <t>tôle en acier galvanisée (épaisseur : 0,8 mm)</t>
  </si>
  <si>
    <t>Lamiera di acciaio (zincata; spessore: 0,8 mm)</t>
  </si>
  <si>
    <t>Ocelový plech (pozinkovaný, tloušťka: 0,8 mm)</t>
  </si>
  <si>
    <t>Blacha stalowa (ocynkowana; grubość: 0,8 mm)</t>
  </si>
  <si>
    <t>acéllemez (horganyzott; vastagság: 0,8 mm)</t>
  </si>
  <si>
    <t>Oceľový plech (pozinkovaný; hrúbka: 0,8 mm)</t>
  </si>
  <si>
    <t>Plaatstaal (gegalvaniseerd; dikte: 0,8 mm)</t>
  </si>
  <si>
    <t>Jeklena pločevina (pocinkana; debelina: 0,8 mm)</t>
  </si>
  <si>
    <t>stålplåt (galvaniserad; tjocklek: 0,8 mm)</t>
  </si>
  <si>
    <t>Stålplade (forzinket; tykkelse: 0,8 mm)</t>
  </si>
  <si>
    <t>Stålplate (forsinket; tykkelse: 0,8 mm)</t>
  </si>
  <si>
    <t>Čelični lim (pocinčani; debljina: 0,8 mm)</t>
  </si>
  <si>
    <t>Stand:</t>
  </si>
  <si>
    <t>Version:</t>
  </si>
  <si>
    <t>Version :</t>
  </si>
  <si>
    <t>Aggiornato:</t>
  </si>
  <si>
    <t>Stav:</t>
  </si>
  <si>
    <t>Wersja:</t>
  </si>
  <si>
    <t>Állapot:</t>
  </si>
  <si>
    <t>Versie:</t>
  </si>
  <si>
    <t>Različica:</t>
  </si>
  <si>
    <t>Uppdaterad:</t>
  </si>
  <si>
    <t>Stanje:</t>
  </si>
  <si>
    <t>STAND:</t>
  </si>
  <si>
    <t>VERSION:</t>
  </si>
  <si>
    <t>VERSION :</t>
  </si>
  <si>
    <t>STATO:</t>
  </si>
  <si>
    <t>STAV:</t>
  </si>
  <si>
    <t>STAN:</t>
  </si>
  <si>
    <t>ÁLLAPOT:</t>
  </si>
  <si>
    <t>POSITIE:</t>
  </si>
  <si>
    <t>STÄLLNING:</t>
  </si>
  <si>
    <t>VERZIJA:</t>
  </si>
  <si>
    <t>Stand:_SW</t>
  </si>
  <si>
    <t>stand:</t>
  </si>
  <si>
    <t>Verzija:</t>
  </si>
  <si>
    <t>Standardfarbe</t>
  </si>
  <si>
    <t>standard color</t>
  </si>
  <si>
    <t>couleur standard</t>
  </si>
  <si>
    <t>colore standard</t>
  </si>
  <si>
    <t>Standardní barva</t>
  </si>
  <si>
    <t>standardowym kolorem</t>
  </si>
  <si>
    <t>standard szín</t>
  </si>
  <si>
    <t>Štandardná farba</t>
  </si>
  <si>
    <t>Standaardkleur</t>
  </si>
  <si>
    <t>Standardna barva</t>
  </si>
  <si>
    <t>Standardfärg</t>
  </si>
  <si>
    <t>Standardfarve</t>
  </si>
  <si>
    <t>Standardfarge</t>
  </si>
  <si>
    <t>Standardna boja</t>
  </si>
  <si>
    <t>Standrohr mit Reinigungsöffnung</t>
  </si>
  <si>
    <t>straight downpipe with access pipe</t>
  </si>
  <si>
    <t>dauphin avec porte de nettoyage</t>
  </si>
  <si>
    <t>Terminale con apertura di ispezione</t>
  </si>
  <si>
    <t>Zaústění svodu do kanalizace s otvorem na čištění</t>
  </si>
  <si>
    <t>Rura stojakowa z otworem rewizyjnym</t>
  </si>
  <si>
    <t>állványcső tisztítónyílással</t>
  </si>
  <si>
    <t>zvod s čistiacim otvorom</t>
  </si>
  <si>
    <t>staande buis met reinigingsopening</t>
  </si>
  <si>
    <t>jeklena izlivna cev z odprtino za čiščenje</t>
  </si>
  <si>
    <t>stuprör med rengöringslucka</t>
  </si>
  <si>
    <t>standrør med rengøringsåbning</t>
  </si>
  <si>
    <t>nedløpsrør med rengjøringsåpning</t>
  </si>
  <si>
    <t>Stojeća cijev s revizionim otvorom</t>
  </si>
  <si>
    <t>Standrohrkappe</t>
  </si>
  <si>
    <t>standpipe cap</t>
  </si>
  <si>
    <t>Copribicchiere per terminale</t>
  </si>
  <si>
    <t>Rozeta</t>
  </si>
  <si>
    <t>állványcső-csőkarika</t>
  </si>
  <si>
    <t>zvodová prechodka</t>
  </si>
  <si>
    <t>staande buiskap</t>
  </si>
  <si>
    <t>rozeta s svitkom</t>
  </si>
  <si>
    <t>krage till brunnsutkastare</t>
  </si>
  <si>
    <t>standrørkappe</t>
  </si>
  <si>
    <t>krage til nedløpsrør</t>
  </si>
  <si>
    <t>Kapa stojeće cijevi</t>
  </si>
  <si>
    <t>Startplatte (1,48 Stk./m; 40 Stk./Karton)</t>
  </si>
  <si>
    <t>leading plate (1.48 pc./m, 40 pc./box)</t>
  </si>
  <si>
    <t>demi-losange de départ (1,48 par mètre ; 40 par carton)</t>
  </si>
  <si>
    <t>Scaglia 44 di partenza (1,48 pz./m, 40 pz./cf.)</t>
  </si>
  <si>
    <t>Startovací šablona (1,48 ks./bm, 40 ks./balení)</t>
  </si>
  <si>
    <t>Dachówka początkowa (1,48 szt./mb, 40 szt./opak.)</t>
  </si>
  <si>
    <t>indítóelem (1,48 db./fm, 40 db/doboz)</t>
  </si>
  <si>
    <t>štartovacia šablóna (1,48 ks/bm, 40 ks/kart.)</t>
  </si>
  <si>
    <t>beginplaat (1,48 stks./m1, 40 stks./doos)</t>
  </si>
  <si>
    <t>začetna plošča (1,48 kos/tm, 40 kos/škatlo)</t>
  </si>
  <si>
    <t>startplatta (1,48 st./lpm, 40 st./kart.)</t>
  </si>
  <si>
    <t>startplade (1,48 stk./lbm, 40 stk./kart.)</t>
  </si>
  <si>
    <t>startplate (1,48 stk./lm, 40 stk./kart.)</t>
  </si>
  <si>
    <t>Početna ploča (1,48 kom./m; 40 kom./kutija)</t>
  </si>
  <si>
    <t>Startplatte (2,2 Stk./m; 100 Stk./Karton)</t>
  </si>
  <si>
    <t>leading plate (2.2 pc./m, 100 pc./box)</t>
  </si>
  <si>
    <t>demi-losange de départ (2,2 par mètre ; 100 par carton)</t>
  </si>
  <si>
    <t>Scaglia 29 di partenza (2,2 pz./m, 100 pz./cf.)</t>
  </si>
  <si>
    <t>Startovací šablona (2,2 ks./bm, 100 ks./balení)</t>
  </si>
  <si>
    <t>Dachówka początkowa (2,2 szt./mb, 100 szt./opak.)</t>
  </si>
  <si>
    <t>indítóelem (2,2 db./fm, 100 db/doboz)</t>
  </si>
  <si>
    <t>štartovacia šablóna (2,2 ks/bm, 100 ks/kart.)</t>
  </si>
  <si>
    <t>beginplaat (2,2 stks./m1, 100 stks./doos)</t>
  </si>
  <si>
    <t>začetna plošča (2,2 kos/tm, 100 kos/škatlo)</t>
  </si>
  <si>
    <t>startplatta (2,2 st./lpm, 100 st./kart.)</t>
  </si>
  <si>
    <t>startplade (2,2 stk./lbm, 100 stk./kart.)</t>
  </si>
  <si>
    <t>startplate (2,2 stk./lm, 100 stk./kart.)</t>
  </si>
  <si>
    <t>Početna ploča (2,2 kom./m; 100 kom./kutija)</t>
  </si>
  <si>
    <t>Startplatte für Dachraute</t>
  </si>
  <si>
    <t>leading plate for rhomboid roof tile</t>
  </si>
  <si>
    <t>demi-losange de départ</t>
  </si>
  <si>
    <t>Scaglia di partenza per scaglia</t>
  </si>
  <si>
    <t>startovací šablona</t>
  </si>
  <si>
    <t>Dachówka początkowa dla dachówki romb</t>
  </si>
  <si>
    <t>indítóelem tetőfedő rombuszhoz</t>
  </si>
  <si>
    <t>štartovacia šablóna pre strešnú šablónu</t>
  </si>
  <si>
    <t>Startplaat voor daklosange</t>
  </si>
  <si>
    <t>Začetna plošča za strešni romb</t>
  </si>
  <si>
    <t>startplåt för takdiamant</t>
  </si>
  <si>
    <t>Startplade til tagrombe</t>
  </si>
  <si>
    <t>Startplate for takrombe</t>
  </si>
  <si>
    <t>Početna ploča za krovni romb</t>
  </si>
  <si>
    <t>Startplatte für Dachraute 29 × 29</t>
  </si>
  <si>
    <t>leading plate for rhomboid roof tile 29 × 29</t>
  </si>
  <si>
    <t>demi-losange de départ 29 × 29</t>
  </si>
  <si>
    <t>Scaglia di partenza per scaglia 29 × 29</t>
  </si>
  <si>
    <t>startovací šablona 29x29</t>
  </si>
  <si>
    <t>Dachówka początkowa dla dachówki romb 29 × 29</t>
  </si>
  <si>
    <t>indítóelem 29 × 29-es tetőfedő rombuszhoz</t>
  </si>
  <si>
    <t>štartovacia šablóna pre strešnú šablónu 29 × 29</t>
  </si>
  <si>
    <t>Startplaat voor daklosange 29 x 29</t>
  </si>
  <si>
    <t>Začetna plošča za strešni romb 29 × 29</t>
  </si>
  <si>
    <t>startplåt för takdiamant 29 × 29</t>
  </si>
  <si>
    <t>Startplade til tagrombe 29 × 29</t>
  </si>
  <si>
    <t>Startplate for takrombe 29 × 29</t>
  </si>
  <si>
    <t>Početna ploča za krovni romb 29 × 29</t>
  </si>
  <si>
    <t>Startplatte für Dachraute 44 × 44</t>
  </si>
  <si>
    <t>leading plate for rhomboid roof tile 44 × 44</t>
  </si>
  <si>
    <t>demi-losange de départ 44 × 44</t>
  </si>
  <si>
    <t>Scaglia di partenza per scaglia 44 × 44</t>
  </si>
  <si>
    <t>startovací šablona 44x44</t>
  </si>
  <si>
    <t>Dachówka początkowa dla dachówki romb 44 × 44</t>
  </si>
  <si>
    <t>indítóelem 44 × 44-es tetőfedő rombuszhoz</t>
  </si>
  <si>
    <t>štartovacia šablóna pre strešnú šablónu 44 × 44</t>
  </si>
  <si>
    <t>Startplaat voor daklosange 44 x 44</t>
  </si>
  <si>
    <t>Začetna plošča za strešni romb 44 × 44</t>
  </si>
  <si>
    <t>startplåt för takdiamant 44 × 44</t>
  </si>
  <si>
    <t>Startplade til tagrombe 44 × 44</t>
  </si>
  <si>
    <t>Startplate for takrombe 44 × 44</t>
  </si>
  <si>
    <t>Početna ploča za krovni romb 44 × 44</t>
  </si>
  <si>
    <t>Startplatte für Wandraute</t>
  </si>
  <si>
    <t>leading plate for rhomboid façade tile (PREFA)</t>
  </si>
  <si>
    <t>demi-losange de départ (façade)</t>
  </si>
  <si>
    <t>Scaglia di partenza per scaglia per copertura</t>
  </si>
  <si>
    <t>Startovací fasádní šablona</t>
  </si>
  <si>
    <t>Dachówka początkowa dla rombu ściennego</t>
  </si>
  <si>
    <t>indítóelem homlokzatburkoló rombuszhoz</t>
  </si>
  <si>
    <t>štartovacia šablóna pre fasádnu šablónu</t>
  </si>
  <si>
    <t>Startplaat voor wandspant</t>
  </si>
  <si>
    <t>Začetna plošča za stenski romb</t>
  </si>
  <si>
    <t>startplåt för väggdiamant</t>
  </si>
  <si>
    <t>Startplade til vægrombe</t>
  </si>
  <si>
    <t>Startplate for veggrombe</t>
  </si>
  <si>
    <t>Početna ploča za zidni romb</t>
  </si>
  <si>
    <t>Startprofil</t>
  </si>
  <si>
    <t>starter profile (PREFA)</t>
  </si>
  <si>
    <t>profil de départ</t>
  </si>
  <si>
    <t>Profilo di partenza</t>
  </si>
  <si>
    <t>Startovací profil</t>
  </si>
  <si>
    <t>Profil początkowy</t>
  </si>
  <si>
    <t>indítóprofil</t>
  </si>
  <si>
    <t>štartovací profil</t>
  </si>
  <si>
    <t>Startprofiel</t>
  </si>
  <si>
    <t>Začetni profil</t>
  </si>
  <si>
    <t>startprofil</t>
  </si>
  <si>
    <t>Početni profil</t>
  </si>
  <si>
    <t>Startprofil für Profilwelle</t>
  </si>
  <si>
    <t>starter profile for ripple profile (PREFA)</t>
  </si>
  <si>
    <t>profil de départ pour profil sinus</t>
  </si>
  <si>
    <t>Profilo di partenza per profilo ondulato</t>
  </si>
  <si>
    <t>Startovací profil pro profil s vlnou</t>
  </si>
  <si>
    <t>Profil początkowy do profilu falistego</t>
  </si>
  <si>
    <t>Indítóprofil profilhullámhoz</t>
  </si>
  <si>
    <t>štartovací profil pre vlnitý profil</t>
  </si>
  <si>
    <t>Startprofiel voor golfplaat</t>
  </si>
  <si>
    <t>Začetni profil za valoviti profil</t>
  </si>
  <si>
    <t>startprofil för vågprofil</t>
  </si>
  <si>
    <t>Startprofil til profilbølge</t>
  </si>
  <si>
    <t>Startprofil for bølgeprofil</t>
  </si>
  <si>
    <t>Početni profil za valoviti profil</t>
  </si>
  <si>
    <t>Startprofil für Zackenprofil</t>
  </si>
  <si>
    <t>starter profile for serrated profile (PREFA)</t>
  </si>
  <si>
    <t>profil de départ pour profil triangle</t>
  </si>
  <si>
    <t>Profilo di partenza per profilo a zeta</t>
  </si>
  <si>
    <t>Startovací profil pro pilový profil</t>
  </si>
  <si>
    <t>Profil początkowy do profilu trójkątnego</t>
  </si>
  <si>
    <t>Indítóprofil fogazott profilhoz</t>
  </si>
  <si>
    <t>štartovací profil pre prelamovaný profil</t>
  </si>
  <si>
    <t>Startprofiel voor gekarteld profiel</t>
  </si>
  <si>
    <t>Začetni profil za zobčast profil</t>
  </si>
  <si>
    <t>startprofil för spikprofil</t>
  </si>
  <si>
    <t>Startprofil til takket profil</t>
  </si>
  <si>
    <t>Startprofil for sikksakkprofil</t>
  </si>
  <si>
    <t>Početni profil za zupčasti profil</t>
  </si>
  <si>
    <t>Startprofil (Länge: 2.000 mm)</t>
  </si>
  <si>
    <t>starter profile; L = 2,000 mm</t>
  </si>
  <si>
    <t>profil de départ (longueur : 2 000 mm)</t>
  </si>
  <si>
    <t>profilo di partenza; L = 2000 mm</t>
  </si>
  <si>
    <t>startovací profil, délka 2000 mm</t>
  </si>
  <si>
    <t>Profil początkowy L=2000 mm</t>
  </si>
  <si>
    <t>indítóprofil H = 2.000 mm</t>
  </si>
  <si>
    <t>štartovací, vonkajší profil, dĺžka 2000 mm</t>
  </si>
  <si>
    <t>beginprofiel L = 2000 mm</t>
  </si>
  <si>
    <t>Začetni profil (dolžina: 2.000 mm)</t>
  </si>
  <si>
    <t>startprofil L = 2.000 mm</t>
  </si>
  <si>
    <t>startprofil L = 2000 mm</t>
  </si>
  <si>
    <t>Početni profil L = 2.000 mm</t>
  </si>
  <si>
    <t>Steckleiste</t>
  </si>
  <si>
    <t>insertion profile (PREFA)</t>
  </si>
  <si>
    <t>profil de jonction</t>
  </si>
  <si>
    <t>Profilo a inserto</t>
  </si>
  <si>
    <t>Zásuvná lišta</t>
  </si>
  <si>
    <t>Listwa przyłączeniowa</t>
  </si>
  <si>
    <t>csatlakozó léc</t>
  </si>
  <si>
    <t>násuvná lišta</t>
  </si>
  <si>
    <t>Aansluitstrip</t>
  </si>
  <si>
    <t>Vtična letev</t>
  </si>
  <si>
    <t>strömlist</t>
  </si>
  <si>
    <t>Stikliste</t>
  </si>
  <si>
    <t>Stikklist</t>
  </si>
  <si>
    <t>Utična lajsna</t>
  </si>
  <si>
    <t>Steckleiste (Länge: 2.000 mm)</t>
  </si>
  <si>
    <t>insertion profile; L = 2,000 mm</t>
  </si>
  <si>
    <t>profil de jonction (longueur : 2 000 mm)</t>
  </si>
  <si>
    <t>listello a innesto; L = 2000 mm</t>
  </si>
  <si>
    <t>příponka ostění, délka 2000 mm</t>
  </si>
  <si>
    <t>Listwa L=2000 mm</t>
  </si>
  <si>
    <t>csatlakozó léc H = 2.000 mm</t>
  </si>
  <si>
    <t>plech na ostenie, dĺžka 2000 mm</t>
  </si>
  <si>
    <t>steekframe L = 2000 mm</t>
  </si>
  <si>
    <t>Vtična letev (dolžina: 2.000 mm)</t>
  </si>
  <si>
    <t>instickslist L = 2.000 mm</t>
  </si>
  <si>
    <t>stikliste L = 2.000 mm</t>
  </si>
  <si>
    <t>innstikkslist L = 2000 mm</t>
  </si>
  <si>
    <t>Utična lajsna L = 2.000 mm</t>
  </si>
  <si>
    <t>Stiefelfalz</t>
  </si>
  <si>
    <t>Swiss seam</t>
  </si>
  <si>
    <t>agrafe grisonne</t>
  </si>
  <si>
    <t>Aggraffatura a gradini</t>
  </si>
  <si>
    <t>koutová drážka (kapsa)</t>
  </si>
  <si>
    <t>Rąbek przełamany</t>
  </si>
  <si>
    <t>csizmakorc</t>
  </si>
  <si>
    <t>stlačená drážka</t>
  </si>
  <si>
    <t>Felsnaad</t>
  </si>
  <si>
    <t>Spojni zgib</t>
  </si>
  <si>
    <t>stövelfals</t>
  </si>
  <si>
    <t>Stiefel-fals</t>
  </si>
  <si>
    <t>Stående vinkelfals</t>
  </si>
  <si>
    <t>Podni falc</t>
  </si>
  <si>
    <t>Stirnbrett</t>
  </si>
  <si>
    <t>bargeboard</t>
  </si>
  <si>
    <t>bordure de rive</t>
  </si>
  <si>
    <t>Frontalino</t>
  </si>
  <si>
    <t>čelní prkno</t>
  </si>
  <si>
    <t>Deska czołowa</t>
  </si>
  <si>
    <t>homlokléc</t>
  </si>
  <si>
    <t>čelná doska</t>
  </si>
  <si>
    <t>Hoofdbord</t>
  </si>
  <si>
    <t>Čelna deska</t>
  </si>
  <si>
    <t>fasadbräda</t>
  </si>
  <si>
    <t>Vindskede</t>
  </si>
  <si>
    <t>Bakbrett</t>
  </si>
  <si>
    <t>Čeona daska</t>
  </si>
  <si>
    <t>Stirnbretthaken für Dachrinnen</t>
  </si>
  <si>
    <t>bargeboard bracket for gutters</t>
  </si>
  <si>
    <t>crochet de larmier pour gouttières</t>
  </si>
  <si>
    <t>Staffa portacanale per montaggio su frontalino</t>
  </si>
  <si>
    <t>Žlabový hák římsový</t>
  </si>
  <si>
    <t>Hak rynnowy doczołowy</t>
  </si>
  <si>
    <t>szár nélküli csatornatartó</t>
  </si>
  <si>
    <t>rímsový hák pre polkruhové zľaby</t>
  </si>
  <si>
    <t>kopplaathaak voor dakgoten</t>
  </si>
  <si>
    <t>žlebna kljuka za čelno desko</t>
  </si>
  <si>
    <t>PREFA-rännhake för takränna</t>
  </si>
  <si>
    <t>sternbrætkrog til tagrender</t>
  </si>
  <si>
    <t>vindski-fester for takrenner</t>
  </si>
  <si>
    <t>Kuka čeone daske za krovni žlijeb</t>
  </si>
  <si>
    <t>Stirnbretthaken für Kastenrinnen</t>
  </si>
  <si>
    <t>bargeboard bracket for box gutters</t>
  </si>
  <si>
    <t>crochet de larmier pour gouttières carrées</t>
  </si>
  <si>
    <t>Staffa portacanale quadro per fissaggio su frontalino</t>
  </si>
  <si>
    <t>Žlabový hák římsový pro hranaté žlaby</t>
  </si>
  <si>
    <t>Hak rynnowy połaciowy</t>
  </si>
  <si>
    <t>szár nélküli csatornatartó négyszögszelvényű csatornához</t>
  </si>
  <si>
    <t>rímsový hák pre hranaté zľaby</t>
  </si>
  <si>
    <t>kopplaathaak voor bakgoten</t>
  </si>
  <si>
    <t>kljuka pravokotna za čelno desko</t>
  </si>
  <si>
    <t>PREFA-rännhake för lådränna</t>
  </si>
  <si>
    <t>sternbrætkrog til kasserende</t>
  </si>
  <si>
    <t>vindski-fester for firkantrenne</t>
  </si>
  <si>
    <t>Kuka čeone daske za sandučasti žlijeb</t>
  </si>
  <si>
    <t>Stk.</t>
  </si>
  <si>
    <t>pc.</t>
  </si>
  <si>
    <t>Pz</t>
  </si>
  <si>
    <t>KS</t>
  </si>
  <si>
    <t>szt.</t>
  </si>
  <si>
    <t>db</t>
  </si>
  <si>
    <t>ks</t>
  </si>
  <si>
    <t>STKS</t>
  </si>
  <si>
    <t>kos</t>
  </si>
  <si>
    <t>st.</t>
  </si>
  <si>
    <t>STK.</t>
  </si>
  <si>
    <t>KOM</t>
  </si>
  <si>
    <t>Stockschraube M12 (350 mm)</t>
  </si>
  <si>
    <t>hanger bolt M12 × 350 mm</t>
  </si>
  <si>
    <t>vis M12 à double filetage (350 mm)</t>
  </si>
  <si>
    <t>Vite a doppia filettatura M12 (350 mm)</t>
  </si>
  <si>
    <t>vrutošroub M12x 350 mm</t>
  </si>
  <si>
    <t>Śruba dwugwintowa M12 (350 mm)</t>
  </si>
  <si>
    <t>tőcsavar M12 (350 mm)</t>
  </si>
  <si>
    <t>kombinovaná skrutka M12 (350 mm)</t>
  </si>
  <si>
    <t>Ophangbout M12 (350 mm)</t>
  </si>
  <si>
    <t>Lesni vijak M12 (350 mm)</t>
  </si>
  <si>
    <t>stockskruv M12 (350 mm)</t>
  </si>
  <si>
    <t>Bøjlebolt M12 (350 mm)</t>
  </si>
  <si>
    <t>Stokkskrue M12 (350 mm)</t>
  </si>
  <si>
    <t>Vijak s dva navoja M12 (350 mm)</t>
  </si>
  <si>
    <t>Stoßblech</t>
  </si>
  <si>
    <t>joint connection (PREFA)</t>
  </si>
  <si>
    <t>profil de raccord T</t>
  </si>
  <si>
    <t>Profilo di battuta</t>
  </si>
  <si>
    <t>Dělící profil</t>
  </si>
  <si>
    <t>Blacha dociskowa</t>
  </si>
  <si>
    <t>illesztő lemez</t>
  </si>
  <si>
    <t>stykový plech</t>
  </si>
  <si>
    <t>Duwplaat</t>
  </si>
  <si>
    <t>Spojna pločevina</t>
  </si>
  <si>
    <t>stötplåt</t>
  </si>
  <si>
    <t>Stødplade</t>
  </si>
  <si>
    <t>Støtplate</t>
  </si>
  <si>
    <t>Ploča za zaštitu od udaraca</t>
  </si>
  <si>
    <t>Stoßblech (Länge: 2.000 mm)</t>
  </si>
  <si>
    <t>joint connection; L = 2,000 mm</t>
  </si>
  <si>
    <t>profil de raccord T (longueur : 2 000 mm)</t>
  </si>
  <si>
    <t>profilo di battuta; L = 2000 mm</t>
  </si>
  <si>
    <t>dělící profil, délka 2000 mm</t>
  </si>
  <si>
    <t>Blacha stykowa L=2000 mm</t>
  </si>
  <si>
    <t>illesztőprofil H = 2.000 mm</t>
  </si>
  <si>
    <t>stykový plech, dĺžka 2000 mm</t>
  </si>
  <si>
    <t>stootplaat L = 2000 mm</t>
  </si>
  <si>
    <t>Spojna pločevina (dolžina: 2.000 mm)</t>
  </si>
  <si>
    <t>skarvplåt L = 2.000 mm</t>
  </si>
  <si>
    <t>stødplade L = 2.000 mm</t>
  </si>
  <si>
    <t>laskeplate L = 2000 mm</t>
  </si>
  <si>
    <t>Sudarni lim L = 2.000 mm</t>
  </si>
  <si>
    <t>Stoßverbinder</t>
  </si>
  <si>
    <t>joint connector</t>
  </si>
  <si>
    <t>profil de liaison</t>
  </si>
  <si>
    <t>Giunto per gocciolatoio</t>
  </si>
  <si>
    <t>Styková spojka</t>
  </si>
  <si>
    <t>Złącze czołowe</t>
  </si>
  <si>
    <t>hossztoldó elem</t>
  </si>
  <si>
    <t>panelová spojka</t>
  </si>
  <si>
    <t>Koppeling</t>
  </si>
  <si>
    <t>Konektor za spoj</t>
  </si>
  <si>
    <t>skarvdon</t>
  </si>
  <si>
    <t>Stik</t>
  </si>
  <si>
    <t>Butt skjøtkobling</t>
  </si>
  <si>
    <t>Čeoni konektor</t>
  </si>
  <si>
    <t>Stoßverbinder (Länge: 150 mm)</t>
  </si>
  <si>
    <t>joint connector; L = 150 mm</t>
  </si>
  <si>
    <t>profil de liaison (longueur : 150 mm)</t>
  </si>
  <si>
    <t>giunto per gocciolatoio; L = 150 mm</t>
  </si>
  <si>
    <t>spojka okapnic, délka 150 mm</t>
  </si>
  <si>
    <t>Łącznik czołowy do elementu fasady L=150 mm</t>
  </si>
  <si>
    <t>illesztőlemez H = 150 mm</t>
  </si>
  <si>
    <t>panelová spojka, dĺžka 150 mm</t>
  </si>
  <si>
    <t>stootverbinding L = 150 mm</t>
  </si>
  <si>
    <t>Konektor za spoj (dolžina: 150 mm)</t>
  </si>
  <si>
    <t>stötanslutning L = 150 mm</t>
  </si>
  <si>
    <t>stødforbinder L = 150 mm</t>
  </si>
  <si>
    <t>støtforbinder L = 150 mm</t>
  </si>
  <si>
    <t>Spojni element L=150mm</t>
  </si>
  <si>
    <t>Straße:</t>
  </si>
  <si>
    <t>Street:</t>
  </si>
  <si>
    <t>Adresse :</t>
  </si>
  <si>
    <t>Via:</t>
  </si>
  <si>
    <t>Ulice:</t>
  </si>
  <si>
    <t>Ulica:</t>
  </si>
  <si>
    <t>Utca:</t>
  </si>
  <si>
    <t>Straat:</t>
  </si>
  <si>
    <t>Ulica</t>
  </si>
  <si>
    <t>Gatuadress:</t>
  </si>
  <si>
    <t>Gade:</t>
  </si>
  <si>
    <t>Gate:</t>
  </si>
  <si>
    <t>Strukturmatte</t>
  </si>
  <si>
    <t>structural matting</t>
  </si>
  <si>
    <t>natte structurée</t>
  </si>
  <si>
    <t>Tappetino strutturato</t>
  </si>
  <si>
    <t>strukturní rohož</t>
  </si>
  <si>
    <t>Mata strukturalna</t>
  </si>
  <si>
    <t>alátétszőnyeg</t>
  </si>
  <si>
    <t>štruktúrovaná rohož</t>
  </si>
  <si>
    <t>Structuurmat</t>
  </si>
  <si>
    <t>Strukturna blazina</t>
  </si>
  <si>
    <t>texturmatta</t>
  </si>
  <si>
    <t>Strukturmåtte</t>
  </si>
  <si>
    <t>Podloga s teksturom</t>
  </si>
  <si>
    <t>Stucco</t>
  </si>
  <si>
    <t>stucco</t>
  </si>
  <si>
    <t>goffrata</t>
  </si>
  <si>
    <t>stukkó</t>
  </si>
  <si>
    <t>stuckatur</t>
  </si>
  <si>
    <t>Stückliste – Siding</t>
  </si>
  <si>
    <t>Parts list – siding</t>
  </si>
  <si>
    <t>Nomenclature —Siding</t>
  </si>
  <si>
    <t>Elenco pezzi Doga</t>
  </si>
  <si>
    <t>Kusovník Stavební šířka</t>
  </si>
  <si>
    <t>Lista elementów szerokość</t>
  </si>
  <si>
    <t>Darablista szélességenként</t>
  </si>
  <si>
    <t>Kusovník podľa stavebnej šířky</t>
  </si>
  <si>
    <t>Stuklijst Siding</t>
  </si>
  <si>
    <t>Kosovni seznam – Siding</t>
  </si>
  <si>
    <t>Komponentlista fasadpanel</t>
  </si>
  <si>
    <t>stykliste siding</t>
  </si>
  <si>
    <t>Deleliste kledning</t>
  </si>
  <si>
    <t>Komadna lista Siding</t>
  </si>
  <si>
    <t>Sturmsicherung</t>
  </si>
  <si>
    <t>storm-proof clip</t>
  </si>
  <si>
    <t>clip tempête</t>
  </si>
  <si>
    <t>Protezione antivento</t>
  </si>
  <si>
    <t>Pojistka proti větru</t>
  </si>
  <si>
    <t>Instalacja odgromowa</t>
  </si>
  <si>
    <t>viharrögzítés</t>
  </si>
  <si>
    <t>kotvenie proti búrke</t>
  </si>
  <si>
    <t>Stormbescherming</t>
  </si>
  <si>
    <t>Varovalo pred nevihto</t>
  </si>
  <si>
    <t>stormsäkring</t>
  </si>
  <si>
    <t>Stormsikring</t>
  </si>
  <si>
    <t>Zaštita od oluja</t>
  </si>
  <si>
    <t>Sturmsicherungsclip</t>
  </si>
  <si>
    <t>clip antivento</t>
  </si>
  <si>
    <t>pojistný clips proti větru</t>
  </si>
  <si>
    <t>Klips przeciwburzowy</t>
  </si>
  <si>
    <t xml:space="preserve">viharkapocs   </t>
  </si>
  <si>
    <t>antivibračná svorka</t>
  </si>
  <si>
    <t>stormborgingsclip</t>
  </si>
  <si>
    <t>Varnostna sponka za nevihto</t>
  </si>
  <si>
    <t>stormsäkringsclips</t>
  </si>
  <si>
    <t>stormsikringsklips</t>
  </si>
  <si>
    <t>Sigurnosni clip držač kod nevremena</t>
  </si>
  <si>
    <t>Sturzprofil</t>
  </si>
  <si>
    <t>lintel profile</t>
  </si>
  <si>
    <t>profil de linteau</t>
  </si>
  <si>
    <t>Profilo di sostegno</t>
  </si>
  <si>
    <t>Nosný profil</t>
  </si>
  <si>
    <t>Profil nadproża</t>
  </si>
  <si>
    <t>ablakpárkány profil</t>
  </si>
  <si>
    <t>profil na ochranu proti pádu</t>
  </si>
  <si>
    <t>Lateiprofiel</t>
  </si>
  <si>
    <t>Previsni profil</t>
  </si>
  <si>
    <t>profil överstycke</t>
  </si>
  <si>
    <t>Topprofil</t>
  </si>
  <si>
    <t>Overliggerprofil</t>
  </si>
  <si>
    <t>Izbočeni profil</t>
  </si>
  <si>
    <t>Stutzen</t>
  </si>
  <si>
    <t>Staffa</t>
  </si>
  <si>
    <t>Króciec</t>
  </si>
  <si>
    <t>betorkolló csonk</t>
  </si>
  <si>
    <t>Aansluiting</t>
  </si>
  <si>
    <t>Nacevnik</t>
  </si>
  <si>
    <t>stöd</t>
  </si>
  <si>
    <t>Studs</t>
  </si>
  <si>
    <t>Støtter</t>
  </si>
  <si>
    <t>Stutzen mit Grundplatte</t>
  </si>
  <si>
    <t>outlet with base plate</t>
  </si>
  <si>
    <t>moignon avec bordure d’appui</t>
  </si>
  <si>
    <t>Staffa con piastra di base</t>
  </si>
  <si>
    <t>hrdlo s přírubou</t>
  </si>
  <si>
    <t>Króciec z płytą bazową</t>
  </si>
  <si>
    <t>betorkolló csonk alaplemezzel</t>
  </si>
  <si>
    <t>hrdlo so spodnou platňou</t>
  </si>
  <si>
    <t>Aansluiting met grondplaat</t>
  </si>
  <si>
    <t>Nacevnik z osnovno ploščo</t>
  </si>
  <si>
    <t>stöd med bottenplatta</t>
  </si>
  <si>
    <t>Studs med grundplade</t>
  </si>
  <si>
    <t>Støtter med grunnplate</t>
  </si>
  <si>
    <t>Odvod s osnovnom pločom</t>
  </si>
  <si>
    <t>Stutzen mit Klebeflansch (passend für Ablaufrohr ⌀ 60)</t>
  </si>
  <si>
    <t>Outlet with bonding flange, suitable for ∅ 60 downpipes</t>
  </si>
  <si>
    <t>moignon plat (pour tuyaux de descente ⌀ 60)</t>
  </si>
  <si>
    <t>Manicotto con flangia ad incollaggio per pluviale Ø 60</t>
  </si>
  <si>
    <t>Hrdlo s lepicí přírubou (vhodné pro svod 60)</t>
  </si>
  <si>
    <t>Króciec z kołnierzem przyklejanym (pasuje do rury spustowej ⌀ 60)</t>
  </si>
  <si>
    <t>betorkolló csonk ragasztható peremmel (⌀ 60 lefolyócsőhöz)</t>
  </si>
  <si>
    <t>hrdlo s lemom pre lepenie (vhodné pre dažďový zvod ⌀ 60)</t>
  </si>
  <si>
    <t>Aansluiting met zelfklevende flens (geschikt voor afvoerbuis ⌀ 60)</t>
  </si>
  <si>
    <t>Nacevnik z lepilno prirobnico (ustreza odtočni cevi ⌀ 60)</t>
  </si>
  <si>
    <t>stöd med självhäftande fläns (lämplig för avloppsrör ⌀ 60)</t>
  </si>
  <si>
    <t>Studs med klæbeflange (passende til afløbsrør ⌀ 60)</t>
  </si>
  <si>
    <t>Støtter med limflens (passer til nedløpsrør ⌀ 60)</t>
  </si>
  <si>
    <t>Odvod s ljepljivom prirubnicom (prikladno za odvodnu cijev ⌀ 60)</t>
  </si>
  <si>
    <t>Sunny</t>
  </si>
  <si>
    <t>T</t>
  </si>
  <si>
    <t>Tafelbreite (1.100 mm)</t>
  </si>
  <si>
    <t>panel width (1,100 mm)</t>
  </si>
  <si>
    <t>largeur de la feuille (1 100 mm)</t>
  </si>
  <si>
    <t>Larghezza dell'asse (1.100 mm)</t>
  </si>
  <si>
    <t>Šířka tabule (1100 mm)</t>
  </si>
  <si>
    <t>Szerokość arkusza (1100 mm)</t>
  </si>
  <si>
    <t>táblaszélesség (1100 mm)</t>
  </si>
  <si>
    <t>Šírka tabule: (1 100 mm)</t>
  </si>
  <si>
    <t>Paneelbreedte (1.100 mm)</t>
  </si>
  <si>
    <t>Širina panela (1.100 mm)</t>
  </si>
  <si>
    <t>panelbredd (1 100 mm)</t>
  </si>
  <si>
    <t>Pladebredde (1.100 mm)</t>
  </si>
  <si>
    <t>Tavlebredde (1100 mm)</t>
  </si>
  <si>
    <t>Taschenprofil</t>
  </si>
  <si>
    <t>channel profile</t>
  </si>
  <si>
    <t>profil replié</t>
  </si>
  <si>
    <t>Profilo ripiegato</t>
  </si>
  <si>
    <t>Ukončovací profil pro Siding</t>
  </si>
  <si>
    <t>Profil kieszeniowy</t>
  </si>
  <si>
    <t>zsebes profil</t>
  </si>
  <si>
    <t>kapsový profil</t>
  </si>
  <si>
    <t>Zakprofiel</t>
  </si>
  <si>
    <t>Žepni profil</t>
  </si>
  <si>
    <t>fickprofil</t>
  </si>
  <si>
    <t>Taskeprofil</t>
  </si>
  <si>
    <t>Lommeprofil</t>
  </si>
  <si>
    <t>C profil</t>
  </si>
  <si>
    <t>Taschenprofil gekantet</t>
  </si>
  <si>
    <t>channel profile (canted)</t>
  </si>
  <si>
    <t>Profilo ripiegato squadrato</t>
  </si>
  <si>
    <t>Ukončovací profil pro Siding hraněný</t>
  </si>
  <si>
    <t>Profil kieszeniowy z krawędzią</t>
  </si>
  <si>
    <t>zsebes profil, hajtott</t>
  </si>
  <si>
    <t>kapsový profil ohýbaný</t>
  </si>
  <si>
    <t>Zakprofiel gevoegd</t>
  </si>
  <si>
    <t>Žepni profil obrobljen</t>
  </si>
  <si>
    <t>kantad fickprofil</t>
  </si>
  <si>
    <t>Taskeprofil kantet</t>
  </si>
  <si>
    <t>Kantet lommeprofil</t>
  </si>
  <si>
    <t>C profil, kantiran</t>
  </si>
  <si>
    <t>Taschenprofil (Länge: 2.500 mm)</t>
  </si>
  <si>
    <t>channel profile; L = 2,500 mm</t>
  </si>
  <si>
    <t>profil replié (longueur : 2 500 mm)</t>
  </si>
  <si>
    <t>profilo ripiegato; L = 2500 mm</t>
  </si>
  <si>
    <t>ukončovací profil pro Sidings, délka 2500 mm</t>
  </si>
  <si>
    <t>Profil kantowany L=2500 mm</t>
  </si>
  <si>
    <t>takaróprofil H = 2.500 mm</t>
  </si>
  <si>
    <t>kryt režných otvorov, dĺžka 2500 mm</t>
  </si>
  <si>
    <t>zakprofiel L = 2500 mm</t>
  </si>
  <si>
    <t>Žepni profil (dolžina: 2.500 mm)</t>
  </si>
  <si>
    <t>fickprofil L = 2.500 mm</t>
  </si>
  <si>
    <t>lommeprofil L = 2.500 mm</t>
  </si>
  <si>
    <t>lommeprofil L = 2500 mm</t>
  </si>
  <si>
    <t>C-Profil L = 2.500 mm</t>
  </si>
  <si>
    <t>Technische Änderungen und Druckfehler vorbehalten.</t>
  </si>
  <si>
    <t>Subject to technical modifications and printing errors.</t>
  </si>
  <si>
    <t>Sous réserve de modifications techniques et d’erreurs d’impression.</t>
  </si>
  <si>
    <t>Con riserva di modifiche tecniche ed errori di stampa.</t>
  </si>
  <si>
    <t>Technické změny a tiskové chyby vyhrazeny!</t>
  </si>
  <si>
    <t>Zastrzegamy sobie prawo do zmian technicznych i błędów w druku.</t>
  </si>
  <si>
    <t>A műszaki változtatások és a nyomdahibák jogát fenntartjuk.</t>
  </si>
  <si>
    <t>Technické zmeny a tlačové chyby vyhradené.</t>
  </si>
  <si>
    <t>Onder voorbehoud van technische wijzigingen en tikfouten.</t>
  </si>
  <si>
    <t>Pridržujemo si pravico do tehničnih sprememb in tiskarskih napak.</t>
  </si>
  <si>
    <t>Med reservation för tekniska ändringar och tryckfel.</t>
  </si>
  <si>
    <t>Der tages forbehold for tekniske ændringer og trykfejl.</t>
  </si>
  <si>
    <t>Med forbehold om tekniske endringer og trykkfeil.</t>
  </si>
  <si>
    <t>Podložno tehničkim promjenama i tiskarskim pogreškama.</t>
  </si>
  <si>
    <t>Telefon:</t>
  </si>
  <si>
    <t>Phone:</t>
  </si>
  <si>
    <t>Téléphone :</t>
  </si>
  <si>
    <t>Telefono:</t>
  </si>
  <si>
    <t>Telefón:</t>
  </si>
  <si>
    <t>Telefoon:</t>
  </si>
  <si>
    <t>telefon</t>
  </si>
  <si>
    <t>Teleskoprohrbogen; längenverstellbar von 700 bis 1.000 mm; DN 100</t>
  </si>
  <si>
    <t>telescopic downpipe elbow, adjustable from 700 to 1,000 mm, nominal size 100</t>
  </si>
  <si>
    <t>coude télescopique ; longueur réglable : entre 700 et 1 000 mm ; DN 100</t>
  </si>
  <si>
    <t>Voluta allungabile da 700 a 1.000 mm DN 100</t>
  </si>
  <si>
    <t>Teleskop-koleno od 700 do 1.000 mm DN 100</t>
  </si>
  <si>
    <t>Teleskop 700 - 1.000 mm, DN 100</t>
  </si>
  <si>
    <t>teleszkópos hattyúnyak 700 - 1.000 mm DN 106</t>
  </si>
  <si>
    <t>teleskopické koleno nastaviteľná dĺžka od 700 do 1.000 mm DN 100</t>
  </si>
  <si>
    <t>telescopisch kniestuk, in lengte verstelbaar van 700 tot 1000 mm, DN 100</t>
  </si>
  <si>
    <t>teleskopsko koleno 72o od 700 do 1.000 mm DN 100</t>
  </si>
  <si>
    <t>teleskoprörvinkel, inställningsbar i längsled på mellan 700 och 1.000 mm, DN 100</t>
  </si>
  <si>
    <t>teleskoprørbøjning, længdejusterbar fra 700 til 1.000 mm, DN 100</t>
  </si>
  <si>
    <t>teleskopbend, justerbar lengde fra 700 til 1000 mm, DN 100</t>
  </si>
  <si>
    <t>Koljeno teleskopske cijevi, podesiva duljina od 700 do 1.000 mm; DN 100</t>
  </si>
  <si>
    <t>Total</t>
  </si>
  <si>
    <t>Totale</t>
  </si>
  <si>
    <t>Celkem</t>
  </si>
  <si>
    <t>Suma</t>
  </si>
  <si>
    <t>összesen</t>
  </si>
  <si>
    <t>Celkom</t>
  </si>
  <si>
    <t>Totaal</t>
  </si>
  <si>
    <t>skupaj</t>
  </si>
  <si>
    <t>Totalt</t>
  </si>
  <si>
    <t>I alt</t>
  </si>
  <si>
    <t>Ukupno</t>
  </si>
  <si>
    <t>tragender Untergrund</t>
  </si>
  <si>
    <t>supporting structure</t>
  </si>
  <si>
    <t>structure porteuse</t>
  </si>
  <si>
    <t>Substrato portante</t>
  </si>
  <si>
    <t>nosný podklad</t>
  </si>
  <si>
    <t>Podłoże nośne</t>
  </si>
  <si>
    <t>teherhordó falszerkezet</t>
  </si>
  <si>
    <t>dragende ondergrond</t>
  </si>
  <si>
    <t>nosilna podlaga</t>
  </si>
  <si>
    <t>stödjande undergrund</t>
  </si>
  <si>
    <t>bærende underlag</t>
  </si>
  <si>
    <t>Bærende undergrunn</t>
  </si>
  <si>
    <t>noseča podloga</t>
  </si>
  <si>
    <t>Tragprofil</t>
  </si>
  <si>
    <t>support profile</t>
  </si>
  <si>
    <t>profil porteur</t>
  </si>
  <si>
    <t>Profilo portante</t>
  </si>
  <si>
    <t>Profil nośny</t>
  </si>
  <si>
    <t>tartósín</t>
  </si>
  <si>
    <t>nosný profil</t>
  </si>
  <si>
    <t>Draagprofiel</t>
  </si>
  <si>
    <t>Nosilni profil</t>
  </si>
  <si>
    <t>supportprofil</t>
  </si>
  <si>
    <t>Bæreprofil</t>
  </si>
  <si>
    <t>Støtteprofil</t>
  </si>
  <si>
    <t>Nosivi profil</t>
  </si>
  <si>
    <t>Trapezleiste</t>
  </si>
  <si>
    <t>trapezoidal strip</t>
  </si>
  <si>
    <t>tasseau trapézoïdal</t>
  </si>
  <si>
    <t>Striscia a trapezio</t>
  </si>
  <si>
    <t>trapézová lať</t>
  </si>
  <si>
    <t>Belka trapezowa</t>
  </si>
  <si>
    <t>trapézléc</t>
  </si>
  <si>
    <t>trapézová lišta</t>
  </si>
  <si>
    <t>Trapezebalk</t>
  </si>
  <si>
    <t>Trapezna letev</t>
  </si>
  <si>
    <t>trapetslist</t>
  </si>
  <si>
    <t>Trapezliste</t>
  </si>
  <si>
    <t>Trapeslist</t>
  </si>
  <si>
    <t>Trapezna lajsna</t>
  </si>
  <si>
    <t>Traufenabschluss (gerade)</t>
  </si>
  <si>
    <t>straight eaves termination</t>
  </si>
  <si>
    <t>bordure de toit à angle droit</t>
  </si>
  <si>
    <t>Terminazione di gronda (dritta)</t>
  </si>
  <si>
    <t>Ukončení okapnice kolmé</t>
  </si>
  <si>
    <t>Zakończenie okapu (proste)</t>
  </si>
  <si>
    <t>ereszzáró (egyenes)</t>
  </si>
  <si>
    <t>ukončenie odkvapu (rovné)</t>
  </si>
  <si>
    <t>Afsluiting dakrand (recht)</t>
  </si>
  <si>
    <t>Zaključek napušča (raven)</t>
  </si>
  <si>
    <t>takfotsände (rak)</t>
  </si>
  <si>
    <t>Tagudhæng (lige)</t>
  </si>
  <si>
    <t>Takskjeggavslutning (rett)</t>
  </si>
  <si>
    <t>Završetak strehe (ravni)</t>
  </si>
  <si>
    <t>Traufenausbildung</t>
  </si>
  <si>
    <t>eaves construction</t>
  </si>
  <si>
    <t>réalisation d’un égout</t>
  </si>
  <si>
    <t>Raccordo alla gronda</t>
  </si>
  <si>
    <t>Detail okapní hrany</t>
  </si>
  <si>
    <t>Konstrukcja okapu</t>
  </si>
  <si>
    <t>ereszkialakítás</t>
  </si>
  <si>
    <t>vytvorenie odkvapu</t>
  </si>
  <si>
    <t>Dakrandvorming</t>
  </si>
  <si>
    <t>Oblikovanje napušča</t>
  </si>
  <si>
    <t>takfotsutformning</t>
  </si>
  <si>
    <t>Tagudhængsdesign</t>
  </si>
  <si>
    <t>Takskjeggoppbygging</t>
  </si>
  <si>
    <t>Konstrukcija strehe</t>
  </si>
  <si>
    <t>Traufenausbildung mit Kastenrinne</t>
  </si>
  <si>
    <t>eaves construction with box gutter</t>
  </si>
  <si>
    <t>réalisation d’un égout avec gouttière carrée</t>
  </si>
  <si>
    <t>Raccordo alla gronda con canale quadro</t>
  </si>
  <si>
    <t>Detail okapní hrany s hranatým žlabem</t>
  </si>
  <si>
    <t>Konstrukcja okapu z rynną skrzynkową</t>
  </si>
  <si>
    <t>ereszkialakítás négyszögszelvényű ereszcsatornával</t>
  </si>
  <si>
    <t>vytvorenie odkvapu pomocou hranatého žľabu</t>
  </si>
  <si>
    <t>Dakrandvorming met bakgoot</t>
  </si>
  <si>
    <t>Oblikovanje napušča s pravokotnim žlebom</t>
  </si>
  <si>
    <t>takfotsutformning med lådränna</t>
  </si>
  <si>
    <t>Tagudhængsdesign med kasserende</t>
  </si>
  <si>
    <t>Takskjeggoppbygging med firkantet renne</t>
  </si>
  <si>
    <t>Konstrukcija strehe sa sandučastim žlijebom</t>
  </si>
  <si>
    <t>Traufenausbildung mit Rinne</t>
  </si>
  <si>
    <t>eaves construction with gutter</t>
  </si>
  <si>
    <t>réalisation d’un égout avec gouttière</t>
  </si>
  <si>
    <t>Raccordo alla gronda con canale</t>
  </si>
  <si>
    <t>Detail okapní hrany s půlkulatým žlabem</t>
  </si>
  <si>
    <t>Konstrukcja okapu z rynną</t>
  </si>
  <si>
    <t>ereszkialakítás csatornával</t>
  </si>
  <si>
    <t>vytvorenie odkvapu pomocou polkruhového žľabu</t>
  </si>
  <si>
    <t>Dakrandvorming met goot</t>
  </si>
  <si>
    <t>Oblikovanje napušča z žlebom</t>
  </si>
  <si>
    <t>takfotsutformning med ränna</t>
  </si>
  <si>
    <t>Tagudhængsdesign med rende</t>
  </si>
  <si>
    <t>Takskjeggoppbygging med renne</t>
  </si>
  <si>
    <t>Konstrukcija strehe sa žlijebom</t>
  </si>
  <si>
    <t>Traufenausbildung mit Rinnenhaken hochkant (gedreht)</t>
  </si>
  <si>
    <t>eaves construction with upright gutter bracket</t>
  </si>
  <si>
    <t>réalisation d’un égout avec crochet de chant (chantourné)</t>
  </si>
  <si>
    <t>Raccordo alla gronda con ganci per grondaia sul bordo (ruotati)</t>
  </si>
  <si>
    <t>Detail okapní hrany se zpevněným hákem přetočeným</t>
  </si>
  <si>
    <t>Konstrukcja okapu z uchwytem do montażu rynny w pozycji pionowej (obróconym)</t>
  </si>
  <si>
    <t>ereszkialakítás függőleges csatornatartó elemmel (fordított)</t>
  </si>
  <si>
    <t>vytvorenie odkvapu pomocou spevneného háku polkruhového žľabu (stočeného)</t>
  </si>
  <si>
    <t>Dakrandvorming met goothaak aan de rand (gedraaid)</t>
  </si>
  <si>
    <t>Oblikovanje napušča s kavljem za žleb z visokim robom (obrnjen)</t>
  </si>
  <si>
    <t>takfotsutformning med rännkrokar högkant (vriden)</t>
  </si>
  <si>
    <t>Tagudhængsdesign med rendejern højkant (drejet)</t>
  </si>
  <si>
    <t>Takskjeggoppbygging med rennekroker med høy kant (dreid)</t>
  </si>
  <si>
    <t>Konstrukcija strehe s kukom žlijeba, na kant (okrenuta)</t>
  </si>
  <si>
    <t>Traufenausbildung mit Rinnenhaken hochkant (Variante 1)</t>
  </si>
  <si>
    <t>eaves construction with upright gutter bracket (variant 1)</t>
  </si>
  <si>
    <t>réalisation d’un égout avec crochet de chant (variante 1)</t>
  </si>
  <si>
    <t>Raccordo alla gronda con ferro in costa (variante 1)</t>
  </si>
  <si>
    <t>Detail okapní hrany se zpevněným hákem Var.1</t>
  </si>
  <si>
    <t>Konstrukcja okapu z uchwytem do montażu rynny w pozycji pionowej (wariant 1)</t>
  </si>
  <si>
    <t>ereszkialakítás függőleges csatornatartó elemmel (1. változat)</t>
  </si>
  <si>
    <t>vytvorenie odkvapu pomocou spevneného háku polkruhového žľabu (variant 1)</t>
  </si>
  <si>
    <t>Dakrandvorming met goothaak aan de rand (variant 1)</t>
  </si>
  <si>
    <t>Oblikovanje napušča s kavljem za žleb z visokim robom (različica 1)</t>
  </si>
  <si>
    <t>takfotsutformning med rännkrokar högkant (variant 1)</t>
  </si>
  <si>
    <t>Tagudhængsdesign med rendejern højkant (variant 1)</t>
  </si>
  <si>
    <t>Takskjeggoppbygging med rennekroker med høy kant (variant 1)</t>
  </si>
  <si>
    <t>Konstrukcija strehe s kukom žlijeba, na kant (varijanta 1)</t>
  </si>
  <si>
    <t>Traufenausbildung mit Rinnenhaken hochkant (Variante 2)</t>
  </si>
  <si>
    <t>eaves construction with upright gutter bracket (variant 2)</t>
  </si>
  <si>
    <t>réalisation d’un égout avec crochet de chant (variante 2)</t>
  </si>
  <si>
    <t>Raccordo alla gronda con ferro in costa (variante 2)</t>
  </si>
  <si>
    <t>Detail okapní hrany se zpevněným hákem Var.2</t>
  </si>
  <si>
    <t>Konstrukcja okapu z uchwytem do montażu rynny w pozycji pionowej (wariant 2)</t>
  </si>
  <si>
    <t>ereszkialakítás függőleges csatornatartó elemmel (2. változat)</t>
  </si>
  <si>
    <t>vytvorenie odkvapu pomocou spevneného háku polkruhového žľabu (variant 2)</t>
  </si>
  <si>
    <t>Dakrandvorming met goothaak aan de rand (variant 2)</t>
  </si>
  <si>
    <t>Oblikovanje napušča s kavljem za žleb z visokim robom (različica 2)</t>
  </si>
  <si>
    <t>takfotsutformning med rännkrokar högkant (variant 2)</t>
  </si>
  <si>
    <t>Tagudhængsdesign med rendejern højkant (variant 2)</t>
  </si>
  <si>
    <t>Takskjeggoppbygging med rennekroker med høy kant (variant 2)</t>
  </si>
  <si>
    <t>Konstrukcija strehe s kukom žlijeba, na kant (varijanta 2)</t>
  </si>
  <si>
    <t>Traufenausbildung mit Saumrinne</t>
  </si>
  <si>
    <t>eaves construction with on-roof gutter</t>
  </si>
  <si>
    <t>réalisation d’un égout avec gouttière havraise</t>
  </si>
  <si>
    <t>Raccordo alla gronda con grondaia cornicione</t>
  </si>
  <si>
    <t>Detail okapní hrany s nástřešním žlabem</t>
  </si>
  <si>
    <t>Konstrukcja okapu z rynną leżącą</t>
  </si>
  <si>
    <t>ereszkialakítás fekvő eresszel</t>
  </si>
  <si>
    <t>vytvorenie odkvapu pomocou nástrešného žľabu</t>
  </si>
  <si>
    <t>Dakrandvorming met dakgoot</t>
  </si>
  <si>
    <t>Oblikovanje napušča z robnim žlebom</t>
  </si>
  <si>
    <t>takfotsutformning med sömränna</t>
  </si>
  <si>
    <t>Tagudhængsdesign med fodrende</t>
  </si>
  <si>
    <t>Takskjeggoppbygging med falsrenne</t>
  </si>
  <si>
    <t>Konstrukcija strehe s ležećim žlijebom</t>
  </si>
  <si>
    <t>Traufenausbildung bei Saumrinne</t>
  </si>
  <si>
    <t>eaves construction — on-roof gutter</t>
  </si>
  <si>
    <t>réalisation d’un égout pour gouttière havraise</t>
  </si>
  <si>
    <t>Raccordo alla gronda per grondaia cornicione</t>
  </si>
  <si>
    <t>Konstrukcja okapu przy rynnie leżącej</t>
  </si>
  <si>
    <t>ereszkialakítás fekvő eresz esetén</t>
  </si>
  <si>
    <t>vytvorenie odkvapu pri nástrešnom žľabe</t>
  </si>
  <si>
    <t>Dakrandvorming bij dakgoot</t>
  </si>
  <si>
    <t>Oblikovanje napušča pri robnem žlebu</t>
  </si>
  <si>
    <t>takfotsutformning vid sömrännan</t>
  </si>
  <si>
    <t>Tagudhængsdesign ved fodrende</t>
  </si>
  <si>
    <t>Takskjeggoppbygging ved falsrenne</t>
  </si>
  <si>
    <t>Konstrukcija strehe kod ležećeg žlijeba</t>
  </si>
  <si>
    <t>Traufenausbildung bei Saumrinne (mit Hinterlüftung)</t>
  </si>
  <si>
    <t>eaves construction — on-roof gutter with ventilation gap</t>
  </si>
  <si>
    <t>réalisation d’un égout pour gouttière havraise (avec lame d’air ventilée)</t>
  </si>
  <si>
    <t>Raccordo alla gronda per grondaia cornicione (con retroventilazione)</t>
  </si>
  <si>
    <t>Detail okapní hrany s nástřešním žlabem s odvětráním</t>
  </si>
  <si>
    <t>Konstrukcja okapu przy rynnie leżącej (z wentylowaną pustką powietrzną)</t>
  </si>
  <si>
    <t>ereszkialakítás fekvő eresz esetén (átszellőztetéssel)</t>
  </si>
  <si>
    <t>vytvorenie odkvapu pri nástrešnom žľabe (s prevetrávanou medzerou)</t>
  </si>
  <si>
    <t>Dakrandvorming bij dakgoot (met ventilatie via achterkant)</t>
  </si>
  <si>
    <t>Oblikovanje napušča pri robnem žlebu (s prezračevanjem)</t>
  </si>
  <si>
    <t>takfotsutformning vid sömrännan (med bakventilation)</t>
  </si>
  <si>
    <t>Tagudhængsdesign ved fodrende (med ventilation)</t>
  </si>
  <si>
    <t>Takskjeggoppbygging ved falsrenne (med baklufting)</t>
  </si>
  <si>
    <t>Konstrukcija strehe kod ležećeg žlijeba (sa stražnjom ventilacijom)</t>
  </si>
  <si>
    <t>Traufenstreifen</t>
  </si>
  <si>
    <t>Listwa okapowa</t>
  </si>
  <si>
    <t>ereszszalag</t>
  </si>
  <si>
    <t>odkvapové pásy</t>
  </si>
  <si>
    <t>Dakrandstrips</t>
  </si>
  <si>
    <t>Napuščni trak</t>
  </si>
  <si>
    <t>takfotsrand</t>
  </si>
  <si>
    <t>Tagudhængsliste</t>
  </si>
  <si>
    <t>Takskjegglister</t>
  </si>
  <si>
    <t>Traka za strehe</t>
  </si>
  <si>
    <t>Traufstreifen</t>
  </si>
  <si>
    <t>Pas okapowy</t>
  </si>
  <si>
    <t>odkvapový pás</t>
  </si>
  <si>
    <t>Dakrandstrip</t>
  </si>
  <si>
    <t>takfotsremsa</t>
  </si>
  <si>
    <t>Takfotlister</t>
  </si>
  <si>
    <t>Traka za strehu</t>
  </si>
  <si>
    <t>Trennlage (bituminöse Unterdeckbahn)</t>
  </si>
  <si>
    <t>separating layer (bitumen roof underlay)</t>
  </si>
  <si>
    <t>couche de séparation (lé de sous-couverture bitumineux)</t>
  </si>
  <si>
    <t>Strato separatore (membrana sottomanto bituminosa)</t>
  </si>
  <si>
    <t>Warstwa rozdzielająca (bitumiczna membrana szalunkowa)</t>
  </si>
  <si>
    <t>elválasztóréteg (bitumenes tetőalátét)</t>
  </si>
  <si>
    <t>separačná vrstva (bitúmenový podkladový pás)</t>
  </si>
  <si>
    <t>Scheidingslaag (bitumineus schoorsteenmembraan)</t>
  </si>
  <si>
    <t>Ločilni sloj (bitumenski podstrešni trak)</t>
  </si>
  <si>
    <t>separationsskikt (bituminöst underlagsmembran)</t>
  </si>
  <si>
    <t>Skillelag (bituminøst undertag)</t>
  </si>
  <si>
    <t>Skillelag (underliggende dekklag i bitumenpapp)</t>
  </si>
  <si>
    <t>Razdvojni sloj (bitumenska podloga)</t>
  </si>
  <si>
    <t>Tropfblech</t>
  </si>
  <si>
    <t>drip flashing</t>
  </si>
  <si>
    <t>larmier</t>
  </si>
  <si>
    <t>Gocciolatoio</t>
  </si>
  <si>
    <t>okapnice</t>
  </si>
  <si>
    <t>Blacha ociekowa</t>
  </si>
  <si>
    <t>csepegtető lemez</t>
  </si>
  <si>
    <t>odkvapkávací plech</t>
  </si>
  <si>
    <t>Lekbak</t>
  </si>
  <si>
    <t>Odkapna pločevina</t>
  </si>
  <si>
    <t>droppbricka</t>
  </si>
  <si>
    <t>Drypplate</t>
  </si>
  <si>
    <t>Lim za zaustavljanje vode</t>
  </si>
  <si>
    <t>Überbügel</t>
  </si>
  <si>
    <t>reinforcement hanger</t>
  </si>
  <si>
    <t>bride de renfort</t>
  </si>
  <si>
    <t>Tirante</t>
  </si>
  <si>
    <t>Zpevňující prvek žlabu</t>
  </si>
  <si>
    <t>wieszak zbrojeniowy</t>
  </si>
  <si>
    <t>merevítő elem</t>
  </si>
  <si>
    <t>prípravok na vŕtanie</t>
  </si>
  <si>
    <t>bovenbeugel</t>
  </si>
  <si>
    <t>Vrhnji nosilec</t>
  </si>
  <si>
    <t>överbygel</t>
  </si>
  <si>
    <t>overbøjle</t>
  </si>
  <si>
    <t>stagbånd</t>
  </si>
  <si>
    <t>Prečka</t>
  </si>
  <si>
    <t>Übergangsverblechung</t>
  </si>
  <si>
    <t>transition flashing</t>
  </si>
  <si>
    <t>bande de recouvrement de la ligne de bris</t>
  </si>
  <si>
    <t>Conversa di raccordo</t>
  </si>
  <si>
    <t>přechodové oplechování</t>
  </si>
  <si>
    <t>Obudowa przejściowa</t>
  </si>
  <si>
    <t>átmeneti lemez</t>
  </si>
  <si>
    <t>prechodové oplechovanie</t>
  </si>
  <si>
    <t>Overgangsbeplating</t>
  </si>
  <si>
    <t>Opločevinjenje prehoda</t>
  </si>
  <si>
    <t>övergångsplåt</t>
  </si>
  <si>
    <t>Overgangsplade</t>
  </si>
  <si>
    <t>Overgangsplate</t>
  </si>
  <si>
    <t>Prijelazni lim</t>
  </si>
  <si>
    <t>Überlappung: 100 mm</t>
  </si>
  <si>
    <t>overlap: 100 mm</t>
  </si>
  <si>
    <t>chevauchement : 100 mm</t>
  </si>
  <si>
    <t>Sovrapposizione: 100 mm</t>
  </si>
  <si>
    <t>Přeložení 100 mm</t>
  </si>
  <si>
    <t>Nakładanie się: 100 mm</t>
  </si>
  <si>
    <t>átfedés: 100 mm</t>
  </si>
  <si>
    <t>Preloženie: 100 mm</t>
  </si>
  <si>
    <t>Overlapping: 100 mm</t>
  </si>
  <si>
    <t>Prekrivanje: 100 mm</t>
  </si>
  <si>
    <t>överlappning: 100 mm</t>
  </si>
  <si>
    <t>Overlapning: 100 mm</t>
  </si>
  <si>
    <t>Preklapanje: 100 mm</t>
  </si>
  <si>
    <t>Überschubteil mit Rohr zum First</t>
  </si>
  <si>
    <t>protective cap with pipe to ridge</t>
  </si>
  <si>
    <t>manchon de protection avec tuyau orienté vers le faîte</t>
  </si>
  <si>
    <t>Parte in sovrapposizione con il tubo fino al colmo</t>
  </si>
  <si>
    <t>kabelový kanál s vývodem ke hřebeni</t>
  </si>
  <si>
    <t>Kształtka dokręcana z rurą do kalenicy</t>
  </si>
  <si>
    <t>védősapka csővel a gerincre</t>
  </si>
  <si>
    <t>zásuvný diel s rúrou k hrebeňu</t>
  </si>
  <si>
    <t>Overlappend deel met pijp naar de nok</t>
  </si>
  <si>
    <t>Narivni del s cevjo na greben</t>
  </si>
  <si>
    <t>Överskjutande del med rör till nock</t>
  </si>
  <si>
    <t>Beskyttelsesdel med rør til rygning</t>
  </si>
  <si>
    <t>Overskyvningsdel med rør til mønet</t>
  </si>
  <si>
    <t>Poklopac s cijevi do sljemena</t>
  </si>
  <si>
    <t>Umbau und Sanierungsarbeiten an der Dacheindeckung</t>
  </si>
  <si>
    <t>renovation work on the roof covering</t>
  </si>
  <si>
    <t>modifications et travaux de rénovation de la couverture</t>
  </si>
  <si>
    <t>Lavori di conversione e ristrutturazione della copertura del tetto</t>
  </si>
  <si>
    <t>rekonstrukce nebo sanace střešní krytiny</t>
  </si>
  <si>
    <t>Prace związane z przebudową i renowacją pokrycia dachowego</t>
  </si>
  <si>
    <t>átalakítási és felújítási munkálatok a tetőfedésen</t>
  </si>
  <si>
    <t>prestavba a rekonštručné práce na strešnej krytine</t>
  </si>
  <si>
    <t>Verbouwings- en renovatiewerkzaamheden aan de dakbedekking</t>
  </si>
  <si>
    <t>Preureditev in sanacija strešne kritine</t>
  </si>
  <si>
    <t>Ombyggnad och renovering av takbeläggning</t>
  </si>
  <si>
    <t>Ombygnings- og renoveringsarbejder på tagdækningen</t>
  </si>
  <si>
    <t>Ombygging og renoveringsarbeid på takbelegget</t>
  </si>
  <si>
    <t>Radovi na prenamjeni i sanaciji krovnog pokrova</t>
  </si>
  <si>
    <t>Universaleinfassung (2-teilig); glatt; ⌀ 40–120 mm</t>
  </si>
  <si>
    <t>universal flashing, 2 parts, smooth, Ø 40–120 mm</t>
  </si>
  <si>
    <t>raccordement universel (deux éléments) ; lisse ; ⌀ 40-120 mm</t>
  </si>
  <si>
    <t>Conversa universale, 2pezzi, liscia, per tubi Ø 40 - 120 mm</t>
  </si>
  <si>
    <t>Univerzální prostup 2 dílný, hladký, Ø 40 - 120 mm</t>
  </si>
  <si>
    <t>element uniwersalny wentylacyjny dwuczęściowy, gładki, Ø 40–120 mm</t>
  </si>
  <si>
    <t>univerzális kivezető elem, 2-részes, sima, Ø 40 - 120 mm</t>
  </si>
  <si>
    <t>univerzálny prestupový prvok, 2 dielny, hladký, Ø 40 - 120 mm</t>
  </si>
  <si>
    <t>universele omlijsting 2-delig, glad, Ø 40 - 120 mm</t>
  </si>
  <si>
    <t>univerzalna dvodelna prehodna plošča, gladka premer 40 - 120 mm</t>
  </si>
  <si>
    <t>universalinfattning i två delar, slät, Ø 40-120 mm</t>
  </si>
  <si>
    <t>indfatningsplade todelt, glat, Ø 40 - 120 mm</t>
  </si>
  <si>
    <t>universalinnfatning 2-delt, glatt, Ø 40 - 120 mm</t>
  </si>
  <si>
    <t>Univerzalni opšav (2-dijelni); glatko; ⌀ 40–120 mm</t>
  </si>
  <si>
    <t>Ein Unterdach ist in folgenden Fällen erforderlich:</t>
  </si>
  <si>
    <t>At all events, underlay must be installed:</t>
  </si>
  <si>
    <t>Dans les cas suivants, la pose de lés de sous-couverture est requise :</t>
  </si>
  <si>
    <t>Un sottotetto è necessario nei seguenti casi:</t>
  </si>
  <si>
    <t>Pojistné hydroizolace se vždy navrhují</t>
  </si>
  <si>
    <t>Pokrycie więźby dachowej (krycie wstępne) jest wymagane w następujących przypadkach:</t>
  </si>
  <si>
    <t>a következő esetekben van szükség alsó tetősíkra:</t>
  </si>
  <si>
    <t>Podstrešie je potrebné v nasledujúcich prípadoch:</t>
  </si>
  <si>
    <t>Een onderdak is vereist in de volgende gevallen:</t>
  </si>
  <si>
    <t>Podstreha je potrebna v naslednjih primerih:</t>
  </si>
  <si>
    <t>Ett undertak krävs i följande fall:</t>
  </si>
  <si>
    <t>Et undertag er påkrævet i følgende tilfælde:</t>
  </si>
  <si>
    <t>Det kreves undertak i følgende tilfeller:</t>
  </si>
  <si>
    <t>Potkrov je potreban u sljedećim slučajevima:</t>
  </si>
  <si>
    <t>Unterdach-Traufenstreifen</t>
  </si>
  <si>
    <t>underlayment eaves apron strip</t>
  </si>
  <si>
    <t>bande de départ de lé de sous-couverture</t>
  </si>
  <si>
    <t>Scossalina sottotetto</t>
  </si>
  <si>
    <t>okapnička</t>
  </si>
  <si>
    <t>Listwa okapowa pokrycia więźby dachowej</t>
  </si>
  <si>
    <t>ereszszalag az alsó tetősíkhoz</t>
  </si>
  <si>
    <t>podstrešný odkvapový pás</t>
  </si>
  <si>
    <t>Onderdak-dakrandstrips</t>
  </si>
  <si>
    <t>Napuščni trak za podstreho</t>
  </si>
  <si>
    <t>takfotsremsa undertak</t>
  </si>
  <si>
    <t>Undertag- tagudhængsliste</t>
  </si>
  <si>
    <t>Takskjegglister undertak</t>
  </si>
  <si>
    <t>Potkrovna traka za strehu</t>
  </si>
  <si>
    <t>Unterdeckbahn</t>
  </si>
  <si>
    <t>roof underlay</t>
  </si>
  <si>
    <t>lé de sous-couverture</t>
  </si>
  <si>
    <t>Membrana sottomanto</t>
  </si>
  <si>
    <t>pojistná hydroizolace</t>
  </si>
  <si>
    <t>Membrana szalunkowa</t>
  </si>
  <si>
    <t>tetőalátét</t>
  </si>
  <si>
    <t>Schoorsteenmembraan</t>
  </si>
  <si>
    <t>Podstrešni trak</t>
  </si>
  <si>
    <t>underlagsmembran</t>
  </si>
  <si>
    <t>Undertag</t>
  </si>
  <si>
    <t>Underliggende dekklag</t>
  </si>
  <si>
    <t>Podloga</t>
  </si>
  <si>
    <t>Unterdeckbahn erhöht regensicher (mit BauderTOP UDS 3 NK)</t>
  </si>
  <si>
    <t>roof underlay with enhanced rain-proofing (with BauderTOP UDS 3 NK)</t>
  </si>
  <si>
    <t>lé de sous-couverture pour une résistance accrue à la pénétration d’eau (avec BauderTOP UDS 3 NK)</t>
  </si>
  <si>
    <t>Membrana sottomanto con aumento dell'impermeabilità alla pioggia (con BauderTOP UDS 3 NK)</t>
  </si>
  <si>
    <t>pojistná hydroizolace deštitěsná (BauderTOP UDS 3)</t>
  </si>
  <si>
    <t>Membrana szalunkowa o podwyższonej odporności na deszcz (z BauderTOP UDS 3 NK)</t>
  </si>
  <si>
    <t>tetőalátét fokozott esővédelemmel (BauderTOP UDS 3 NK-val)</t>
  </si>
  <si>
    <t>Podkladový pás zvyšuje ochranu proti dažďovej vode (s BauderTOP UDS 3 NSK)</t>
  </si>
  <si>
    <t>Schoorsteenmembraan verhoogt regendichtheid (met BauderTOP UDS 3 NK)</t>
  </si>
  <si>
    <t>Podstrešni trak poveča odpornost na dež (z BauderTOP UDS 3 NK)</t>
  </si>
  <si>
    <t>Extra regntätt underlagsmembran (med BauderTOP UDS 3 NK)</t>
  </si>
  <si>
    <t>Undertag øget regnsikkerhed (med BauderTOP UDS 3 NK)</t>
  </si>
  <si>
    <t>Et underliggende dekklag øker regnsikkerheten (med BauderTOP UDS 3 NK)</t>
  </si>
  <si>
    <t>Povišena podloga otporna na kišu (s BauderTOP UDS 3 NK)</t>
  </si>
  <si>
    <t>Unterdeckbahn (lt. Tabelle)</t>
  </si>
  <si>
    <t xml:space="preserve">roof underlay (according to table)  </t>
  </si>
  <si>
    <t>lé de sous-couverture (cf. tableau)</t>
  </si>
  <si>
    <t>Membrana sottomanto (secondo la tabella)</t>
  </si>
  <si>
    <t>pojistná hydroizolace dle tabulky</t>
  </si>
  <si>
    <t>Membrana szalunkowa (patrz tabela)</t>
  </si>
  <si>
    <t>tetőalátét (táblázat szerint)</t>
  </si>
  <si>
    <t>podkladový pás (podľa tabuľky)</t>
  </si>
  <si>
    <t>Schoorsteenmembraan (volgens tabel)</t>
  </si>
  <si>
    <t>Podstrešni trak (v skladu s tabelo)</t>
  </si>
  <si>
    <t>underlagsmembran (enl. tabell)</t>
  </si>
  <si>
    <t>Undertag (iht. tabel)</t>
  </si>
  <si>
    <t>Underliggende dekklag (iht. tabell)</t>
  </si>
  <si>
    <t>Podloga (prema tablici)</t>
  </si>
  <si>
    <t>Unterdeckbahn (lt. Tabelle; senkrecht zur Traufe verlegt)</t>
  </si>
  <si>
    <t>roof underlay (according to table; installed vertically to eaves)</t>
  </si>
  <si>
    <t>lé de sous-couverture (cf. tableau ; posé verticalement par rapport à l’égout)</t>
  </si>
  <si>
    <t>Membrana sottomanto (secondo la tabella; posata perpendicolarmente rispetto alla grondaia)</t>
  </si>
  <si>
    <t>pojistná hydroizolace dle tabulky (položená kolmo na okapní hranu)</t>
  </si>
  <si>
    <t>Membrana szalunkowa (patrz tabela; ułożona prostopadle do okapu)</t>
  </si>
  <si>
    <t>tetőalátét (táblázat szerint; az ereszre merőlegesen fektetve)</t>
  </si>
  <si>
    <t>podkladový pás (podľa tabuľka; položený kolmo k odkvapu)</t>
  </si>
  <si>
    <t>Schoorsteenmembraan (volgens tabel; loodrecht op de dakrand gelegd)</t>
  </si>
  <si>
    <t>Podstrešni trak (v skladu s tabelo; položena navpično proti napušču)</t>
  </si>
  <si>
    <t>underlagsmembran (enl. tabell; installerat vinkelrätt mot takfoten)</t>
  </si>
  <si>
    <t>Undertag (iht. tabel; monteret vinkelret på tagudhænget)</t>
  </si>
  <si>
    <t>Underliggende dekklag (iht. tabell; lagt vinkelrett mot takskjegget)</t>
  </si>
  <si>
    <t>Podloga (prema tablici, postavljena okomito na strehu)</t>
  </si>
  <si>
    <t>Unterlage für Laufroststützen</t>
  </si>
  <si>
    <t>underlay for walkway grating supports</t>
  </si>
  <si>
    <t>plaque de calage pour support de chemin de circulation</t>
  </si>
  <si>
    <t>Supporto per le staffe della griglia pedonabile</t>
  </si>
  <si>
    <t>podložka pod držák stoupací plošiny</t>
  </si>
  <si>
    <t>Podkład pod wspornik podestu</t>
  </si>
  <si>
    <t>járórácstartó elem alátéte</t>
  </si>
  <si>
    <t>podložka pre držiaky vodiaceho roštu</t>
  </si>
  <si>
    <t>Onderlaag voor looproosterdragers</t>
  </si>
  <si>
    <t>Podloga za opornike pohodne rešetke</t>
  </si>
  <si>
    <t>underlag för gallerdurkstöd</t>
  </si>
  <si>
    <t>Underlag til ristholder</t>
  </si>
  <si>
    <t>Underlag for stigriststøtter</t>
  </si>
  <si>
    <t>Podloga za nosače za rešetku za hodanje</t>
  </si>
  <si>
    <t>Unterlagsbahn</t>
  </si>
  <si>
    <t>underlay</t>
  </si>
  <si>
    <t>Membrana di supporto</t>
  </si>
  <si>
    <t>separační vrstva</t>
  </si>
  <si>
    <t>Podkład</t>
  </si>
  <si>
    <t>alátét</t>
  </si>
  <si>
    <t>Onderlaagmembraan</t>
  </si>
  <si>
    <t>Podložna membrana</t>
  </si>
  <si>
    <t>underlag</t>
  </si>
  <si>
    <t>Underlagsbane</t>
  </si>
  <si>
    <t>Osnovni sloj</t>
  </si>
  <si>
    <t>Unterlagsplatte</t>
  </si>
  <si>
    <t>base plate</t>
  </si>
  <si>
    <t>plaque de support</t>
  </si>
  <si>
    <t>Piastra di supporto</t>
  </si>
  <si>
    <t>Montážní podložka</t>
  </si>
  <si>
    <t>Blacha podkładowa</t>
  </si>
  <si>
    <t>spevňovacia podložka</t>
  </si>
  <si>
    <t>Steunplaat</t>
  </si>
  <si>
    <t>Podložna plošča</t>
  </si>
  <si>
    <t>underlagsplatta</t>
  </si>
  <si>
    <t>Underlagsplade</t>
  </si>
  <si>
    <t>Underlagsplate</t>
  </si>
  <si>
    <t>Osnovna ploča</t>
  </si>
  <si>
    <t>Unterlagsplatte (540 × 125 mm [Länge × Breite]; stucco)</t>
  </si>
  <si>
    <t>base plate (length = 540 × width = 125 mm), stucco</t>
  </si>
  <si>
    <t>plaque de support (540 × 125 mm [longueur × largeur] ; stucco)</t>
  </si>
  <si>
    <t>Sottopiastra L=540 x B=125 mm, goffrata</t>
  </si>
  <si>
    <t>Montážní podložka D=540 x Š=125 mm, stucco</t>
  </si>
  <si>
    <t>element podkładowy (długość = 540 × szerokość = 125 mm), stucco</t>
  </si>
  <si>
    <t>alátétlemez H=540 x SZ=125mm, stukkó</t>
  </si>
  <si>
    <t>montážna podložka D=540 x Š=125 mm, stucco</t>
  </si>
  <si>
    <t>steunplaat L=540 x B=125 mm, stucco</t>
  </si>
  <si>
    <t>podložna plošča L=540 x B=125 mm, stucco</t>
  </si>
  <si>
    <t>underlagsskiva L = 540 x B = 125 mm, stuckatur</t>
  </si>
  <si>
    <t>underlagsplade L=540 x B=125 mm, stucco</t>
  </si>
  <si>
    <t>underlagsplate L=540 x B=125 mm, stucco</t>
  </si>
  <si>
    <t>Osnovna ploča (540 × 125 mm [duljina × širina]; stucco)</t>
  </si>
  <si>
    <t>Unterlagsplatte (680 × 125 mm [Länge × Breite]; stucco)</t>
  </si>
  <si>
    <t>base plate (length = 680 × width = 125 mm), stucco</t>
  </si>
  <si>
    <t>plaque de support (680 × 125 mm [longueur × largeur] ; stucco)</t>
  </si>
  <si>
    <t>Sottopiastra L=680 x B=125 mm, goffrata</t>
  </si>
  <si>
    <t>Montážní podložka D=680 x Š=125 mm, stucco</t>
  </si>
  <si>
    <t>element podkładowy (długość = 680 × szerokość = 125 mm), stucco</t>
  </si>
  <si>
    <t>alátétlemez H=680 x SZ=125mm, stukkó</t>
  </si>
  <si>
    <t>montážna podložka D=680 x Š=125 mm, stucco</t>
  </si>
  <si>
    <t>steunplaat L=680 x B=125 mm, stucco</t>
  </si>
  <si>
    <t>podložna plošča L=680 x B=125 mm, stucco</t>
  </si>
  <si>
    <t>underlagsskiva L = 680 x B = 125 mm, stuckatur</t>
  </si>
  <si>
    <t>underlagsplade L=680 x B=125 mm, stucco</t>
  </si>
  <si>
    <t>underlagsplate L=680 x B=125 mm, stucco</t>
  </si>
  <si>
    <t>Osnovna ploča (680 × 125 mm [duljina × širina]; stucco)</t>
  </si>
  <si>
    <t>Unterschreitung der Regeldachneigung</t>
  </si>
  <si>
    <t>reference roof pitch is less than the recommended regulations</t>
  </si>
  <si>
    <t>pente de toit inférieure à l’inclinaison prescrite par les réglementations</t>
  </si>
  <si>
    <t>Superamento della pendenza standard del tetto</t>
  </si>
  <si>
    <t>nedodržení bezpečného sklonu střechy</t>
  </si>
  <si>
    <t>Spadek poniżej standardowego kąta nachylenia dachu</t>
  </si>
  <si>
    <t>szabványos tetőhajlásszög kisebb, mint az ajánlott érték</t>
  </si>
  <si>
    <t>nedosiahnutie predpísaného sklonu strechy</t>
  </si>
  <si>
    <t>Onder de standaard dakhelling</t>
  </si>
  <si>
    <t>Padec pod standardni naklon strehe</t>
  </si>
  <si>
    <t>underskridning standard taklutning</t>
  </si>
  <si>
    <t>Taghældning under standard</t>
  </si>
  <si>
    <t>Underskridelse av standard takhelling</t>
  </si>
  <si>
    <t>Ispod standardnog nagiba krova</t>
  </si>
  <si>
    <t>UZ-Profil</t>
  </si>
  <si>
    <t>UZ-profile</t>
  </si>
  <si>
    <t>profil UZ</t>
  </si>
  <si>
    <t>Profilo UZ</t>
  </si>
  <si>
    <t>Profil UZ</t>
  </si>
  <si>
    <t>UZ-profil</t>
  </si>
  <si>
    <t>UZ-profiel</t>
  </si>
  <si>
    <t>UZ profil</t>
  </si>
  <si>
    <t>Variante</t>
  </si>
  <si>
    <t>variant</t>
  </si>
  <si>
    <t>variante</t>
  </si>
  <si>
    <t>Varianta</t>
  </si>
  <si>
    <t>Wariant</t>
  </si>
  <si>
    <t>változat</t>
  </si>
  <si>
    <t>Varianten</t>
  </si>
  <si>
    <t>Različica</t>
  </si>
  <si>
    <t>Variant</t>
  </si>
  <si>
    <t>Varijanta</t>
  </si>
  <si>
    <t>Variante 1 – Fuge offen (Wärmedämmung sichtbar)</t>
  </si>
  <si>
    <t>variant 1 – open joint (thermal insulation is visible)</t>
  </si>
  <si>
    <t>variante 1 — joint creux ouvert (isolation thermique visible)</t>
  </si>
  <si>
    <t>Variante 1 - Fuga aperta (coibentazione visibile)</t>
  </si>
  <si>
    <t>Varianta 1 – otevřená spára (tepelná izolace je vidět)</t>
  </si>
  <si>
    <t>Wariant 1 – Spoina otwarta (widoczna izolacja termiczna)</t>
  </si>
  <si>
    <t>1. változat – nyitott fuga (látható hőszigetelés)</t>
  </si>
  <si>
    <t>variant 1 – škára otvorená (tepelná izolácia viditeľná)</t>
  </si>
  <si>
    <t>Variant 1 - voegen open (thermische isolatie zichtbaar)</t>
  </si>
  <si>
    <t>Različica 1 – odprta fuga (vidna toplotna izolacija)</t>
  </si>
  <si>
    <t>Variant 1 – öppen fog (synlig isolering )</t>
  </si>
  <si>
    <t>Variant 1 – åben fuge (isolering synlig)</t>
  </si>
  <si>
    <t>Variant 1 – åpen fuge (varmeisolasjon er synlig)</t>
  </si>
  <si>
    <t>Varijanta 1 – otvorena fuga (toplinska izolacija vidljiva)</t>
  </si>
  <si>
    <t>Variante 2</t>
  </si>
  <si>
    <t>variant 2</t>
  </si>
  <si>
    <t>variante 2</t>
  </si>
  <si>
    <t>Varianta 2</t>
  </si>
  <si>
    <t>Wariant 2</t>
  </si>
  <si>
    <t>2. változat</t>
  </si>
  <si>
    <t>Variant 2</t>
  </si>
  <si>
    <t>Različica 2</t>
  </si>
  <si>
    <t>Varijanta 2</t>
  </si>
  <si>
    <t>Variante 2 – Fugenabdeckung (genietet)</t>
  </si>
  <si>
    <t>variant 2 – joint cover (riveted)</t>
  </si>
  <si>
    <t>variante 2 — couvre-joint (riveté)</t>
  </si>
  <si>
    <t>Variante 2 - Copertura fughe (rivettata)</t>
  </si>
  <si>
    <t>Varianta 2 – zakrytí spáry (nýtované)</t>
  </si>
  <si>
    <t>Wariant 2 – Osłona na spoinę (nitowana)</t>
  </si>
  <si>
    <t>2. változat – fugatakaró (szegecselt)</t>
  </si>
  <si>
    <t>variant 2 – krycí profil škáry (nitovaný)</t>
  </si>
  <si>
    <t>Variant 2 - voegafdekking (geklonken)</t>
  </si>
  <si>
    <t>Različica 2 – pokrita fuga (zakovičena)</t>
  </si>
  <si>
    <t>Variant 2 – fogskydd (nitat)</t>
  </si>
  <si>
    <t>Variant 2 – fugeafdækning (nittet)</t>
  </si>
  <si>
    <t>Variant 2 – fugedekke (spikret)</t>
  </si>
  <si>
    <t>Varijanta 2 – pokrov za fuge (zakovan)</t>
  </si>
  <si>
    <t>Variante mit Doppelstehfalz:</t>
  </si>
  <si>
    <t>double-lock standing seam variant:</t>
  </si>
  <si>
    <t>variante avec joint debout à double agrafe :</t>
  </si>
  <si>
    <t>Variante con aggraffatura doppia:</t>
  </si>
  <si>
    <t>Varianta dvojitá stojatá drážka:</t>
  </si>
  <si>
    <t>Wariant ze stojącym rąbkiem podwójnym:</t>
  </si>
  <si>
    <t>kettős állókorcos változat:</t>
  </si>
  <si>
    <t>Variant s dvojitou stojatou drážkou:</t>
  </si>
  <si>
    <t>Variant met dubbele naad</t>
  </si>
  <si>
    <t>Različica z dvojnim stoječim zgibom:</t>
  </si>
  <si>
    <t>Variant med dubbel stående fals:</t>
  </si>
  <si>
    <t>Varianter med dobbeltstående fals:</t>
  </si>
  <si>
    <t>Variant med stående dobbelfals:</t>
  </si>
  <si>
    <t>Varijanta s dvostrukim stojećim falcom:</t>
  </si>
  <si>
    <t>Variante mit Kittputzleiste</t>
  </si>
  <si>
    <t>variant with plaster sealing strip</t>
  </si>
  <si>
    <t>variante avec bande de solin fixée par joint mastic et enduit de parement</t>
  </si>
  <si>
    <t>Variante con coprifuga</t>
  </si>
  <si>
    <t>Varianta s omítkovou krycí lištou</t>
  </si>
  <si>
    <t>Wariant z listwą mocowaną na kit lub tynk</t>
  </si>
  <si>
    <t>változat vakolattömítő szalaggal</t>
  </si>
  <si>
    <t>variant s tmelovou omietkovou lištou</t>
  </si>
  <si>
    <t>Variant met plamuurstrip</t>
  </si>
  <si>
    <t>Različica z zaključno letvico</t>
  </si>
  <si>
    <t>Variant med kittputslist</t>
  </si>
  <si>
    <t>Variant med pudseliste</t>
  </si>
  <si>
    <t>Variant med gipslist til kitt</t>
  </si>
  <si>
    <t>Varijanta s gipsanom brtvenom lajsnom</t>
  </si>
  <si>
    <t>Variante mit Kittsteckleiste</t>
  </si>
  <si>
    <t>variant with hemmed plaster sealing strip</t>
  </si>
  <si>
    <t>variante avec profil de jonction fixé par joint mastic</t>
  </si>
  <si>
    <t>Variante con profilo a inserto stuccato</t>
  </si>
  <si>
    <t>Varianta s zásuvnou krycí lištou</t>
  </si>
  <si>
    <t>Wariant z listwą nasadkową</t>
  </si>
  <si>
    <t>változat viharléccel</t>
  </si>
  <si>
    <t>variant s tmelovou násuvnou lištou</t>
  </si>
  <si>
    <t>Variant met plamuurstaaf</t>
  </si>
  <si>
    <t>Različica z vtično letvico</t>
  </si>
  <si>
    <t>Variant med spackellist</t>
  </si>
  <si>
    <t>Variant med hullet gipstætningsliste</t>
  </si>
  <si>
    <t>Variant med stikklist til kitt</t>
  </si>
  <si>
    <t>Varijanta s obrubljenom gipsanom brtvenom lajsnom</t>
  </si>
  <si>
    <t>Variante nur bei Aluminium blank möglich; Einfalzen mit Sicke; zusätzlich löten.</t>
  </si>
  <si>
    <t>variant only possible with uncoated aluminium
fold in with ridge
perform additional soldering</t>
  </si>
  <si>
    <t>Variante disponible uniquement pour aluminium naturel ; agrafage avec moulure ; brasage supplémentaire à effectuer.</t>
  </si>
  <si>
    <t>Variante possibile solo con alluminio grezzo; aggraffatura con nervatura; in aggiunta saldatura.</t>
  </si>
  <si>
    <t>Varianta možná pouze u přírodního hliníku, zadrážkování do obruby, dodatečné letování</t>
  </si>
  <si>
    <t>Wariant możliwy tylko z niepowlekanym aluminium; zakładanie z ożebrowaniem; dodatkowo lutowanie.</t>
  </si>
  <si>
    <t>A változat csak bevonat nélküli alumíniummal lehetséges; korcolás bordával; további forrasztás.</t>
  </si>
  <si>
    <t>Variant možný len pri prírodnom hliníku; napojenie drážkovaním s prelisom; dodatočne spájkovať.</t>
  </si>
  <si>
    <t>Variant alleen mogelijk met blank aluminium; sponning met kraal; bijkomend solderen.</t>
  </si>
  <si>
    <t>Različica možna samo z golim aluminijem; kleparsko zgibanje z zaobljenim robom; dodatno spajkanje.</t>
  </si>
  <si>
    <t>Variant endast möjlig med blankt aluminium; vikning med rännfals; ytterligare lödning.</t>
  </si>
  <si>
    <t>Variant kun mulig med blankt aluminium; indfalsning med flange; ekstra lodning.</t>
  </si>
  <si>
    <t>Variant kun mulig med blankt aluminium; innfalsing med fordypning; ekstra lodding.</t>
  </si>
  <si>
    <t>Varijanta moguća samo s golim aluminijem; falc s užljebljenjem; dodatno lemljenje.</t>
  </si>
  <si>
    <t>Variante mit Stoßausführung</t>
  </si>
  <si>
    <t>variant with joint</t>
  </si>
  <si>
    <t>variante avec jointure</t>
  </si>
  <si>
    <t>Variante con giunto di testa</t>
  </si>
  <si>
    <t>Varianta se stykovým provedením</t>
  </si>
  <si>
    <t>Wariant z pierścieniami</t>
  </si>
  <si>
    <t>illesztéses kivitel</t>
  </si>
  <si>
    <t>variant s vyhotovením styku</t>
  </si>
  <si>
    <t>Variant met stootvoeg</t>
  </si>
  <si>
    <t>Različica z izvedbo spoja</t>
  </si>
  <si>
    <t>Variant med stötutförande</t>
  </si>
  <si>
    <t>Variant med samling</t>
  </si>
  <si>
    <t>Variant med butt utførelse</t>
  </si>
  <si>
    <t>Varijanta sa zglobom</t>
  </si>
  <si>
    <t>Variante mit Überschubleiste:</t>
  </si>
  <si>
    <t>coulisseau variant:</t>
  </si>
  <si>
    <t>variante avec coulisseau :</t>
  </si>
  <si>
    <t>Variante con striscia di copertura:</t>
  </si>
  <si>
    <t>Varianta suvná lišta:</t>
  </si>
  <si>
    <t>Wariant z listwą maskującą:</t>
  </si>
  <si>
    <t>csúsztatható szalagos változat:</t>
  </si>
  <si>
    <t>Variant s násuvnou lištou:</t>
  </si>
  <si>
    <t>Variant met omslagstrook:</t>
  </si>
  <si>
    <t>Različica z narivno letvijo:</t>
  </si>
  <si>
    <t>Variant med överföringslist:</t>
  </si>
  <si>
    <t>Variant med overdækningsliste:</t>
  </si>
  <si>
    <t>Variant med overskyvningslist:</t>
  </si>
  <si>
    <t>Varijanta s kliznom lajsnom:</t>
  </si>
  <si>
    <t>Varianten mit Dehnungsausbildung bei Mauerabdeckungen</t>
  </si>
  <si>
    <t>expansion formation variants on wall flashings</t>
  </si>
  <si>
    <t>variantes avec mise en œuvre des jeux de dilatation pour la réalisation de couvertines [couronnements de murets]</t>
  </si>
  <si>
    <t>Varianti con raccordo ad espansione per le coperture dei muri</t>
  </si>
  <si>
    <t>Varianty dilatačních spojů krytí atik</t>
  </si>
  <si>
    <t>Warianty z konstrukcją rozprężną do osłon ściennych</t>
  </si>
  <si>
    <t>változatok tágulási kialakítással a falburkolatok esetében</t>
  </si>
  <si>
    <t>varianty s dilatačným vytvorením oplechovania muriva</t>
  </si>
  <si>
    <t>Varianten met expansievorming voor muurafdekkingen</t>
  </si>
  <si>
    <t>Različica s tvorbo raztezanja v stenskih pokrovih</t>
  </si>
  <si>
    <t>varianter med expansionsutformning i murbeklädnader</t>
  </si>
  <si>
    <t>Varianter med ekspansionsdannelse i murafdækninger</t>
  </si>
  <si>
    <t>Varianter med forlengelsesoppbygging for veggbekledning</t>
  </si>
  <si>
    <t>Varijante s ekspanzijskim dijelom u zidnim oblogama</t>
  </si>
  <si>
    <t>Varianten Design (Welle; 5 mm oder 9 mm)</t>
  </si>
  <si>
    <t>design variants:
(wave: 5 mm or 9 mm)</t>
  </si>
  <si>
    <t>variantes pour design (onde ; 5 mm ou 9 mm)</t>
  </si>
  <si>
    <t>Varianti di design (onda; 5 mm o 9 mm)</t>
  </si>
  <si>
    <t>Varianty Design: (vlna 5 mm nebo 9 mm)</t>
  </si>
  <si>
    <t>Warianty projektu (fala, 5 mm lub 9 mm)</t>
  </si>
  <si>
    <t>dizájnváltozatok (hullám; 5 mm vagy 9 mm)</t>
  </si>
  <si>
    <t>dizajnové varianty (vlna; 5 mm alebo 9 mm)</t>
  </si>
  <si>
    <t>Varianten design (plaat; 5 mm of 9 mm)</t>
  </si>
  <si>
    <t>Različica dizajn (valovito; 5 mm ali 9 mm)</t>
  </si>
  <si>
    <t>utformningsvariant (våg; 5 mm eller 9 mm)</t>
  </si>
  <si>
    <t>Varianter design (bølge; 5 mm eller 9 mm)</t>
  </si>
  <si>
    <t>Variant Design (bølge; 5 mm eller 9 mm)</t>
  </si>
  <si>
    <t>Dizajn varijante (val; 5 mm ili 9 mm)</t>
  </si>
  <si>
    <t>Varianten für First- und Gratausbildung</t>
  </si>
  <si>
    <t>Variants for hip and ridge construction</t>
  </si>
  <si>
    <t>variantes de réalisation pour faîtières et arêtiers</t>
  </si>
  <si>
    <t>Varianti per raccordo del colmo e della cresta</t>
  </si>
  <si>
    <t>Varianty detailu hřebene/nároží</t>
  </si>
  <si>
    <t>Warianty do konstrukcji kalenicy lub konstrukcji naroży</t>
  </si>
  <si>
    <t>gerinc és élkialakítás változatai</t>
  </si>
  <si>
    <t>varianty na vytvorenie hrebeňa a nárožia</t>
  </si>
  <si>
    <t>Varianten voor nok- en panvorming</t>
  </si>
  <si>
    <t>Različice za oblikovanje slemena in grebena</t>
  </si>
  <si>
    <t>varianter för nock- och valmningsutformning</t>
  </si>
  <si>
    <t>Varianter for rygnings- og gratdesign</t>
  </si>
  <si>
    <t>Varianter med møne- og gradoppbygging</t>
  </si>
  <si>
    <t>Varijante za konstrukcije sljemena i brida</t>
  </si>
  <si>
    <t>Varianten mit Stoßausbildung</t>
  </si>
  <si>
    <t>joint connection variants</t>
  </si>
  <si>
    <t>variantes avec réalisation des joints</t>
  </si>
  <si>
    <t>Varianti con giunto di testa</t>
  </si>
  <si>
    <t>Varianty provedení styku</t>
  </si>
  <si>
    <t>Warianty z formowaniem połączeń</t>
  </si>
  <si>
    <t>illesztéses változatok</t>
  </si>
  <si>
    <t>varianty s vytvorením styku</t>
  </si>
  <si>
    <t>Varianten met stootvoeg</t>
  </si>
  <si>
    <t>Različice z oblikovanjem spoja</t>
  </si>
  <si>
    <t>varianter med stötutformning</t>
  </si>
  <si>
    <t>Varianter med samling</t>
  </si>
  <si>
    <t>Varianter med falsoppbygging</t>
  </si>
  <si>
    <t>Varijante sa zglobnim spojem</t>
  </si>
  <si>
    <t>Verbinder (verzinkt; für Laufsteg)</t>
  </si>
  <si>
    <t>connector (galvanised); for walkways</t>
  </si>
  <si>
    <t>élément d’assemblage (galvanisé ; pour chemin de circulation)</t>
  </si>
  <si>
    <t>Giunto zincato per griglia pedonabile</t>
  </si>
  <si>
    <t>Spojka pro stoupací plošiny, pozinkovaná</t>
  </si>
  <si>
    <t>łącznik ław kominiarskich ze stali ocynkowanej</t>
  </si>
  <si>
    <t>járórács összekötő elem horganyzott</t>
  </si>
  <si>
    <t>spojka strešnej lávky, pozinkovaná</t>
  </si>
  <si>
    <t>verbindingsstuk gegalvaniseerd voor loopbrug</t>
  </si>
  <si>
    <t>povezovalec pohodnih rešetk, pocinkan</t>
  </si>
  <si>
    <t>anslutning förzinkat för plattform</t>
  </si>
  <si>
    <t>forbinder galvaniseret til løbebro</t>
  </si>
  <si>
    <t>tilkobling galvanisert for plattform</t>
  </si>
  <si>
    <t>Spojni element (pocinčani; za stubu)</t>
  </si>
  <si>
    <t>Verbinder (verzinkt; für Laufsteg; Breite: 250 mm)</t>
  </si>
  <si>
    <t>walkway connector - width of 250 mm</t>
  </si>
  <si>
    <t>élément d’assemblage (galvanisé ; pour chemin de circulation ; largeur : 250 mm)</t>
  </si>
  <si>
    <t>Giunto zincato per griglia pedonabile larghezza 250 mm</t>
  </si>
  <si>
    <t>Spojka pro stoupací plošiny (pozinkovaná, šířka: 250 mm)</t>
  </si>
  <si>
    <t>Łącznik (ocynkowany; do ławy kominiarskiej; szerokość: 250 mm)</t>
  </si>
  <si>
    <t>csatlakozó (horganyzott; járórács; szélesség: 250 mm)</t>
  </si>
  <si>
    <t>Spojka (pozinkovaná; pre strešnú lávku; šírka: 250 mm)</t>
  </si>
  <si>
    <t>Verbindingsstuk (gegalvaniseerd; voor loopbrug; breedte: 250 mm)</t>
  </si>
  <si>
    <t>Konektor (pocinkan; za pohodno brv; širina: 250 mm)</t>
  </si>
  <si>
    <t>förbindelse (galvaniserad; för gångbro; bredd: 250 mm)</t>
  </si>
  <si>
    <t>Forbinder (forzinket; til løbegang; bredde: 250 mm)</t>
  </si>
  <si>
    <t>Tilkobling (forsinket; til plattform; bredde: 250 mm)</t>
  </si>
  <si>
    <t>Spojni element (pocinčani; za stubu; širina: 250 mm)</t>
  </si>
  <si>
    <t>Verbinder (verzinkt; für Laufsteg; Breite: 360 mm)</t>
  </si>
  <si>
    <t>walkway connector - width of 360 mm</t>
  </si>
  <si>
    <t>élément d’assemblage (galvanisé ; pour chemin de circulation ; largeur : 360 mm)</t>
  </si>
  <si>
    <t>Giunto zincato per griglia pedonabile larghezza 360 mm</t>
  </si>
  <si>
    <t>Spojka pro stoupací plošiny (pozinkovaná, šířka: 360 mm)</t>
  </si>
  <si>
    <t>Łącznik (ocynkowany; do ławy kominiarskiej; szerokość: 360 mm)</t>
  </si>
  <si>
    <t>csatlakozó (horganyzott; járórács; szélesség: 360 mm)</t>
  </si>
  <si>
    <t>Spojka (pozinkovaná; pre strešnú lávku; šírka: 360 mm)</t>
  </si>
  <si>
    <t>Verbindingsstuk (gegalvaniseerd; voor loopbrug; breedte: 360 mm)</t>
  </si>
  <si>
    <t>Konektor (pocinkan; za pohodno brv; širina: 360 mm)</t>
  </si>
  <si>
    <t>förbindelse (galvaniserad; för gångbro; bredd: 360 mm)</t>
  </si>
  <si>
    <t>Forbinder (forzinket; til løbegang; bredde: 360 mm)</t>
  </si>
  <si>
    <t>Tilkobling (forsinket; til plattform; bredde: 360 mm)</t>
  </si>
  <si>
    <t>Spojni element (pocinčani; za stubu; širina: 360 mm)</t>
  </si>
  <si>
    <t>Verbindungsschraube</t>
  </si>
  <si>
    <t>connection screw</t>
  </si>
  <si>
    <t>vis de liaison</t>
  </si>
  <si>
    <t>Vite di collegamento</t>
  </si>
  <si>
    <t>Spojovací šroub</t>
  </si>
  <si>
    <t>Śruba łącząca</t>
  </si>
  <si>
    <t>összekötőcsavar</t>
  </si>
  <si>
    <t>spojovacia skrutka</t>
  </si>
  <si>
    <t>Verbindingsschroef</t>
  </si>
  <si>
    <t>Spojni vijak</t>
  </si>
  <si>
    <t>anslutningsskruv</t>
  </si>
  <si>
    <t>Forbindelsesskrue</t>
  </si>
  <si>
    <t>Tilkoblingsskrue</t>
  </si>
  <si>
    <t>Verlegebeispiel – PREFALZ Solar</t>
  </si>
  <si>
    <t>Prefalz Solar — Installation examples</t>
  </si>
  <si>
    <t>Exemple de pose des accessoires pour panneaux solaires sur couverture PREFALZ</t>
  </si>
  <si>
    <t>Esempi di posa - PREFALZ Solar</t>
  </si>
  <si>
    <t>Příklad krytí PREFALZ Solar</t>
  </si>
  <si>
    <t>Przykład instalacji – PREFALZ Solar</t>
  </si>
  <si>
    <t>fektetési példa – PREFALZ Solar</t>
  </si>
  <si>
    <t>Príklad montáže – PREFALZ Solar</t>
  </si>
  <si>
    <t>Installatievoorbeeld - PREFALZ Solar</t>
  </si>
  <si>
    <t>Primer polaganja – PREFALZ Solar</t>
  </si>
  <si>
    <t>Läggningsexempel – PREFALZ Solar</t>
  </si>
  <si>
    <t>Lægningseksempel – PREFALZ Solar</t>
  </si>
  <si>
    <t>Leggeeksempel – PREFALZ Solar</t>
  </si>
  <si>
    <t>Primjer postavljanja – PREFALZ Solar</t>
  </si>
  <si>
    <t>Verlegeschema</t>
  </si>
  <si>
    <t>scheme</t>
  </si>
  <si>
    <t>schéma de pose</t>
  </si>
  <si>
    <t>schema di posa</t>
  </si>
  <si>
    <t>systém</t>
  </si>
  <si>
    <t>schemat</t>
  </si>
  <si>
    <t>rendszer</t>
  </si>
  <si>
    <t>schema</t>
  </si>
  <si>
    <t>shema</t>
  </si>
  <si>
    <t>ordning</t>
  </si>
  <si>
    <t>ordningen</t>
  </si>
  <si>
    <t>Shema</t>
  </si>
  <si>
    <t>Verlegeschema P1 (2 Stk./m² – ersten beiden Reihen durchgehend)</t>
  </si>
  <si>
    <t>Installation diagram P1 (2  per m² — must be installed along the first two rows)</t>
  </si>
  <si>
    <t>Schéma de pose P1 (2 arrêts de neige par m² ; monter les arrêts de neige sans interruption sur toute la longueur des deux premières rangées)</t>
  </si>
  <si>
    <t>Schema di posa P1 (2 pz./m² - prime due file continue)</t>
  </si>
  <si>
    <r>
      <t>Schema rozmístění P1 (2 ks/m</t>
    </r>
    <r>
      <rPr>
        <vertAlign val="superscript"/>
        <sz val="11"/>
        <color indexed="8"/>
        <rFont val="Arial"/>
        <family val="2"/>
      </rPr>
      <t xml:space="preserve">2 </t>
    </r>
    <r>
      <rPr>
        <sz val="11"/>
        <color indexed="8"/>
        <rFont val="Arial"/>
        <family val="2"/>
      </rPr>
      <t>- první dvě řady průběžně)</t>
    </r>
  </si>
  <si>
    <t>Schemat montażowy P1 (2 szt./m² – pierwsze dwa rzędy ciągłe)</t>
  </si>
  <si>
    <t>fektetési séma P1 (2 db/m² – az első két sor folyamatos)</t>
  </si>
  <si>
    <t>Schéma montáže P1 (2 ks/m² – prvé dva rady kompletne)</t>
  </si>
  <si>
    <t>Installatieschema P1 (2 st./m² - eerste twee rijen doorlopend)</t>
  </si>
  <si>
    <t>Shema polaganja P1 (2 kos./m² – prvi dve vrsti neprekinjeno)</t>
  </si>
  <si>
    <t>Läggningsschema P1 (2 st/m² – första två raderna kontinuerliga)</t>
  </si>
  <si>
    <t>Læggediagram P1 (2 stk./m² - første to rækker gennemgående)</t>
  </si>
  <si>
    <t>Legge skjema P1 (2 stk./m² – to første rader fortløpende)</t>
  </si>
  <si>
    <t>Shema postavljanja P1 (2 kom./m² – prva dva reda neprekidno)</t>
  </si>
  <si>
    <t>Versatz</t>
  </si>
  <si>
    <t>Step</t>
  </si>
  <si>
    <t>décalage</t>
  </si>
  <si>
    <t>Sfalsatura</t>
  </si>
  <si>
    <t>Přesazení</t>
  </si>
  <si>
    <t>Przesunięcie</t>
  </si>
  <si>
    <t>eltolás</t>
  </si>
  <si>
    <t>zapustenie</t>
  </si>
  <si>
    <t>Correctie</t>
  </si>
  <si>
    <t>Zamik</t>
  </si>
  <si>
    <t>offset</t>
  </si>
  <si>
    <t>Forskydning</t>
  </si>
  <si>
    <t>Forskyvning</t>
  </si>
  <si>
    <t>Odstupanje</t>
  </si>
  <si>
    <t>Versatz 60–2.500 mm</t>
  </si>
  <si>
    <t>Step 60-2,500 mm</t>
  </si>
  <si>
    <t>décalage 60-2 500 mm</t>
  </si>
  <si>
    <t>Sfalsatura 60-2.500 mm</t>
  </si>
  <si>
    <t>Přesazení  60–2500 mm</t>
  </si>
  <si>
    <t>Przesunięcie 60–2500 mm</t>
  </si>
  <si>
    <t>eltolás 60–2500 mm</t>
  </si>
  <si>
    <t>zapustenie 60 – 2 500 mm</t>
  </si>
  <si>
    <t>Correctie 60-2.500 mm</t>
  </si>
  <si>
    <t>Zamik 60–2.500 mm</t>
  </si>
  <si>
    <t>Offset 60-2 500 mm</t>
  </si>
  <si>
    <t>Forskydning 60–2.500 mm</t>
  </si>
  <si>
    <t>Forskyvning 60–2500 mm</t>
  </si>
  <si>
    <t>Odstupanje 60–2.500 mm</t>
  </si>
  <si>
    <t>vertiefte Kehle</t>
  </si>
  <si>
    <t>recessed valley</t>
  </si>
  <si>
    <t>noue encaissée</t>
  </si>
  <si>
    <t>Scossalina incassata</t>
  </si>
  <si>
    <t>Zapuštěné úžlabí</t>
  </si>
  <si>
    <t>Kosz pogłębiony</t>
  </si>
  <si>
    <t>mélyített vápa</t>
  </si>
  <si>
    <t>zapustené úžľabie</t>
  </si>
  <si>
    <t>verdiepte goot</t>
  </si>
  <si>
    <t>poglobljena žlota</t>
  </si>
  <si>
    <t>fördjupad kil</t>
  </si>
  <si>
    <t>forsænket kile</t>
  </si>
  <si>
    <t>Fordypet vinkelrenne</t>
  </si>
  <si>
    <t>udubljena uvala</t>
  </si>
  <si>
    <t>vertiefte Ortgangschalung</t>
  </si>
  <si>
    <t>recessed roof verge sheathing</t>
  </si>
  <si>
    <t>voligeage de rive en décrochement</t>
  </si>
  <si>
    <t>Tavolato su mantovana incassata</t>
  </si>
  <si>
    <t>zapuštěné štítové bednění</t>
  </si>
  <si>
    <t>Pogłębione szalunki okapowe</t>
  </si>
  <si>
    <t>mélyített oromszegély-zsaluzat</t>
  </si>
  <si>
    <t>zapustené štítové debnenie</t>
  </si>
  <si>
    <t>verdiepte bermbekisting</t>
  </si>
  <si>
    <t>poglobljen opaž čelnega napušča</t>
  </si>
  <si>
    <t>fördjupad kantformning</t>
  </si>
  <si>
    <t>forsænket tagkantforskalling</t>
  </si>
  <si>
    <t>Fordypet vindskiforskaling</t>
  </si>
  <si>
    <t>udubljena oplata zabata</t>
  </si>
  <si>
    <t>vertiefter Ortgang</t>
  </si>
  <si>
    <t>roof verge with recess</t>
  </si>
  <si>
    <t>rive encaissée</t>
  </si>
  <si>
    <t>Mantovana incassata</t>
  </si>
  <si>
    <t>zapuštěné štítové lemování</t>
  </si>
  <si>
    <t>Pogłębiona deska szczytowa</t>
  </si>
  <si>
    <t>mélyített oromszegély</t>
  </si>
  <si>
    <t>zapustený štít</t>
  </si>
  <si>
    <t>verdiepte berm</t>
  </si>
  <si>
    <t>poglobljen čelni napušč</t>
  </si>
  <si>
    <t>fördjupad kant</t>
  </si>
  <si>
    <t>forsænket tagkant</t>
  </si>
  <si>
    <t>Fordypet vindski</t>
  </si>
  <si>
    <t>udubljeni zabat</t>
  </si>
  <si>
    <t>Vertikalschnitt</t>
  </si>
  <si>
    <t>vertical cross-section</t>
  </si>
  <si>
    <t>section verticale</t>
  </si>
  <si>
    <t>Sezione verticale</t>
  </si>
  <si>
    <t>Vertikální řez</t>
  </si>
  <si>
    <t>Przekrój pionowy</t>
  </si>
  <si>
    <t>függőleges metszet</t>
  </si>
  <si>
    <t>vertikálny rez</t>
  </si>
  <si>
    <t>Verticale doorsnede</t>
  </si>
  <si>
    <t>Vertikalni rez</t>
  </si>
  <si>
    <t>Vertikal sektion</t>
  </si>
  <si>
    <t>Tværsnit</t>
  </si>
  <si>
    <t>Vertikalsnitt</t>
  </si>
  <si>
    <t>Okomiti presjek</t>
  </si>
  <si>
    <t>Vertikalschnitt – Attika</t>
  </si>
  <si>
    <t>vertical cross-section – roof parapet</t>
  </si>
  <si>
    <t>section verticale — acrotère</t>
  </si>
  <si>
    <t>Sezione verticale - Muretto</t>
  </si>
  <si>
    <t>Vertikální řez – Atika</t>
  </si>
  <si>
    <t>Przekrój pionowy – attyka</t>
  </si>
  <si>
    <t>függőleges metszet – attika</t>
  </si>
  <si>
    <t>vertikálny rez – atika</t>
  </si>
  <si>
    <t>Verticale doorsnede - atikka</t>
  </si>
  <si>
    <t>Vertikalni rez – atika</t>
  </si>
  <si>
    <t>Vertikal sektion – parapet</t>
  </si>
  <si>
    <t>Tværsnit – Attika</t>
  </si>
  <si>
    <t>Vertikalsnitt – loft</t>
  </si>
  <si>
    <t>Okomiti presjek – krovni parapet</t>
  </si>
  <si>
    <t>Vertikalschnitt – Attikadetail</t>
  </si>
  <si>
    <t>vertical cross-section – roof parapet detail</t>
  </si>
  <si>
    <t>section verticale — détail d’acrotère</t>
  </si>
  <si>
    <t>Sezione verticale - Dettaglio muretto</t>
  </si>
  <si>
    <t>Vertikální řez – Detail atiky</t>
  </si>
  <si>
    <t>Przekrój pionowy – szczegół attyki</t>
  </si>
  <si>
    <t>függőleges metszet – attikarészlet</t>
  </si>
  <si>
    <t>vertikálny rez – detail atiky</t>
  </si>
  <si>
    <t>Verticale doorsnede - atikkadetail</t>
  </si>
  <si>
    <t>Vertikalni rez – atika detajl</t>
  </si>
  <si>
    <t>Vertikal sektion – parapetdetalj</t>
  </si>
  <si>
    <t>Tværsnit – Attikadetalje</t>
  </si>
  <si>
    <t>Vertikalsnitt – loftsdetalj</t>
  </si>
  <si>
    <t>Okomiti presjek – detalj krovnog parapeta</t>
  </si>
  <si>
    <t>Vertikalschnitt – Fensterbank</t>
  </si>
  <si>
    <t>vertical cross-section – window ledge</t>
  </si>
  <si>
    <t>section verticale — tablette (appui)</t>
  </si>
  <si>
    <t>Sezione verticale - Davanzale</t>
  </si>
  <si>
    <t>Vertikální řez – Okenní parapet</t>
  </si>
  <si>
    <t>Przekrój pionowy – parapet okienny</t>
  </si>
  <si>
    <t>függőleges metszet – ablakpárkány</t>
  </si>
  <si>
    <t>vertikálny rez – parapet</t>
  </si>
  <si>
    <t>Verticale doorsnede - vensterbank</t>
  </si>
  <si>
    <t>Vertikalni rez – okenska polica</t>
  </si>
  <si>
    <t>Vertikal sektion – fönsterbräda</t>
  </si>
  <si>
    <t>Tværsnit – vindueskarm</t>
  </si>
  <si>
    <t>Vertikalsnitt – vinduskarm</t>
  </si>
  <si>
    <t>Okomiti presjek – daska za prozor</t>
  </si>
  <si>
    <t>Vertikalschnitt – Fenstersturz</t>
  </si>
  <si>
    <t>vertical cross-section – window lintel</t>
  </si>
  <si>
    <t>section verticale — linteau</t>
  </si>
  <si>
    <t>Sezione verticale - Architrave della finestra</t>
  </si>
  <si>
    <t>Vertikální řez – Okenní překlad</t>
  </si>
  <si>
    <t>Przekrój pionowy – nadproże okienne</t>
  </si>
  <si>
    <t>függőleges metszet – ablaktok</t>
  </si>
  <si>
    <t>vertikálny rez – okenný preklad</t>
  </si>
  <si>
    <t>Verticale doorsnede - vensterlatei</t>
  </si>
  <si>
    <t>Vertikalni rez – previs okna</t>
  </si>
  <si>
    <t>Vertikal sektion – fönsteröverstycke</t>
  </si>
  <si>
    <t>Tværsnit – vinduesoverligger</t>
  </si>
  <si>
    <t>Vertikalsnitt – overligger</t>
  </si>
  <si>
    <t>Okomiti presjek – nadvoj za prozor</t>
  </si>
  <si>
    <t>Vertikalschnitt – Fenstersturz mit Brandschott</t>
  </si>
  <si>
    <t>vertical cross-section – window lintel with firewall</t>
  </si>
  <si>
    <t>section verticale — linteau avec cloison coupe-feu</t>
  </si>
  <si>
    <t>Sezione verticale - Architrave della finestra con tagliafuoco</t>
  </si>
  <si>
    <t>Vertikální řez – Okenní překlad s požární přepážkou</t>
  </si>
  <si>
    <t>Przekrój pionowy – nadproże okienne z zaporą ogniową</t>
  </si>
  <si>
    <t>függőleges metszet – ablaktok tűzfallal</t>
  </si>
  <si>
    <t>vertikálny rez – okenný preklad s protipožiarnou stenou</t>
  </si>
  <si>
    <t>Verticale doorsnede - vensterlatei met brandbeveiliging</t>
  </si>
  <si>
    <t>Vertikalni rez – previs okna s požarnim zidom</t>
  </si>
  <si>
    <t>Vertikal sektion – fönsteröverstycke med brandvägg</t>
  </si>
  <si>
    <t>Tværsnit – vinduesoverligger med brandvæg</t>
  </si>
  <si>
    <t>Vertikalsnitt – overligger med brannskott</t>
  </si>
  <si>
    <t>Okomiti presjek – nadvoj za prozor s vatrostalnom pregradom</t>
  </si>
  <si>
    <t>Vertikalschnitt – Fenstersturz mit Stahlblech</t>
  </si>
  <si>
    <t>vertical cross-section – window lintel with steel sheet</t>
  </si>
  <si>
    <t>section verticale — linteau avec tôle en acier galvanisé</t>
  </si>
  <si>
    <t>Sezione verticale - Architrave della finestra con lamiera in acciaio</t>
  </si>
  <si>
    <t>Vertikální řez – Okenní překlad s ocelovým plechem</t>
  </si>
  <si>
    <t>Przekrój pionowy – nadproże okienne z blachą stalową</t>
  </si>
  <si>
    <t>függőleges metszet – ablaktok acéllemezzel</t>
  </si>
  <si>
    <t>vertikálny rez – okenný preklad s oceľovým plechom</t>
  </si>
  <si>
    <t>Verticale doorsnede - vensterlatei met staalplaat</t>
  </si>
  <si>
    <t>Vertikalni rez – previs okna z jekleno pločevino</t>
  </si>
  <si>
    <t>Vertikal sektion – fönsteröverstycke med stålplåt</t>
  </si>
  <si>
    <t>Tværsnit – vinduesoverligger med stålplade</t>
  </si>
  <si>
    <t>Vertikalsnitt – overligger med stålplate</t>
  </si>
  <si>
    <t>Okomiti presjek – nadvoj za prozor s čeličnim limom</t>
  </si>
  <si>
    <t>Vertikalschnitt – Fenstersturz mit Raffstore</t>
  </si>
  <si>
    <t>vertical cross-section – window lintel with blinds</t>
  </si>
  <si>
    <t>section verticale —linteau avec store à lamelles</t>
  </si>
  <si>
    <t>Sezione verticale - Architrave della finestra con frangisole</t>
  </si>
  <si>
    <t>Vertikální řez – Okenní překlad s venkovní žaluzii</t>
  </si>
  <si>
    <t>Przekrój pionowy – nadproże okienne z żaluzją zewnętrzną</t>
  </si>
  <si>
    <t>függőleges metszet – ablaktok redőnnyel</t>
  </si>
  <si>
    <t>vertikálny rez – okenný preklad s vonkajšou žalúziou</t>
  </si>
  <si>
    <t>Verticale doorsnede - vensterlatei met externe jaloezieën</t>
  </si>
  <si>
    <t>Vertikalni rez – previs okna z žaluzijo</t>
  </si>
  <si>
    <t>Vertikal sektion – fönsteröverstycke med persienn</t>
  </si>
  <si>
    <t>Tværsnit – vinduesoverligger med persienne</t>
  </si>
  <si>
    <t>Vertikalsnitt – overligger med persienne</t>
  </si>
  <si>
    <t>Okomiti presjek – nadvoj za prozor sa žaluzinama</t>
  </si>
  <si>
    <t>Vertikalschnitt – Fugenausbildung</t>
  </si>
  <si>
    <t>vertical cross-section – joint design</t>
  </si>
  <si>
    <t>section verticale — mise en œuvre d’un joint</t>
  </si>
  <si>
    <t>Sezione verticale - Raccordo fughe</t>
  </si>
  <si>
    <t>Vertikální řez – Provedení spár</t>
  </si>
  <si>
    <t>Przekrój pionowy – konstrukcja szczeliny</t>
  </si>
  <si>
    <t>függőleges metszet – fugakialakítás</t>
  </si>
  <si>
    <t>vertikálny rez – vytvorenie škáry</t>
  </si>
  <si>
    <t>Verticale doorsnede - voegvorming</t>
  </si>
  <si>
    <t>Vertikalni rez – oblikovanje fuge</t>
  </si>
  <si>
    <t>Vertikal sektion – fogutformning</t>
  </si>
  <si>
    <t>Tværsnit – fugedesign</t>
  </si>
  <si>
    <t>Vertikalsnitt – skjøteoppbygging</t>
  </si>
  <si>
    <t>Okomiti presjek – konstrukcija fuga</t>
  </si>
  <si>
    <t>Vertikalschnitt – Geschoßtrennung</t>
  </si>
  <si>
    <t>vertical cross-section – storey separation</t>
  </si>
  <si>
    <t>section verticale — séparation d’étages</t>
  </si>
  <si>
    <t>Sezione verticale - Separazione dei piani</t>
  </si>
  <si>
    <t>Vertikální řez – Oddělení patra</t>
  </si>
  <si>
    <t>Przekrój pionowy – oddzielenie podłogi</t>
  </si>
  <si>
    <t>függőleges metszet – emeletelválasztás</t>
  </si>
  <si>
    <t>vertikálny rez – oddelenie poschodia</t>
  </si>
  <si>
    <t>Verticale doorsnede - vloerafscheiding</t>
  </si>
  <si>
    <t>Vertikalni rez – ločitev nadstropja</t>
  </si>
  <si>
    <t>Vertikal sektion – våningsseparering</t>
  </si>
  <si>
    <t>Tværsnit – etageadskillelse</t>
  </si>
  <si>
    <t>Vertikalsnitt – etasjeskille</t>
  </si>
  <si>
    <t>Okomiti presjek – odvajanje katova</t>
  </si>
  <si>
    <t>Vertikalschnitt – Konstruktiver Aufbau</t>
  </si>
  <si>
    <t>vertical cross-section – structure</t>
  </si>
  <si>
    <t>section verticale — structure</t>
  </si>
  <si>
    <t>Sezione verticale - Struttura costruttiva</t>
  </si>
  <si>
    <t>Vertikální řez – Skladba konstrukce</t>
  </si>
  <si>
    <t>Przekrój pionowy – struktura konstrukcji</t>
  </si>
  <si>
    <t>függőleges metszet – konstruktív rétegrend</t>
  </si>
  <si>
    <t>vertikálny rez – konštrukčná skladba</t>
  </si>
  <si>
    <t>Verticale doorsnede - constructieve structuur</t>
  </si>
  <si>
    <t>Vertikalni rez – konstruktivna struktura</t>
  </si>
  <si>
    <t>Vertikal sektion – konstruktiv uppbyggnad</t>
  </si>
  <si>
    <t>Tværsnit – struktur</t>
  </si>
  <si>
    <t>Vertikalsnitt – konstruktiv oppbygging</t>
  </si>
  <si>
    <t>Okomiti presjek – konstruktivna struktura</t>
  </si>
  <si>
    <t>Vertikalschnitt – Mauerwinkel</t>
  </si>
  <si>
    <t>vertical cross-section – wall bracket</t>
  </si>
  <si>
    <t>section verticale — équerre murale</t>
  </si>
  <si>
    <t>Sezione verticale - Angolo del muro</t>
  </si>
  <si>
    <t>Vertikální řez – Úhel (zdivo)</t>
  </si>
  <si>
    <t>Przekrój pionowy – naroże ściany</t>
  </si>
  <si>
    <t>függőleges metszet – fali szögidom</t>
  </si>
  <si>
    <t>vertikálny rez – roh muriva</t>
  </si>
  <si>
    <t>Verticale doorsnede - muurhoek</t>
  </si>
  <si>
    <t>Vertikalni rez – zidni kot</t>
  </si>
  <si>
    <t>Vertikal sektion – väggvinkel</t>
  </si>
  <si>
    <t>Tværsnit – murvinkel</t>
  </si>
  <si>
    <t>Vertikalsnitt – murvinkel</t>
  </si>
  <si>
    <t>Okomiti presjek – zidni kutni element</t>
  </si>
  <si>
    <t>Vertikalschnitt – Nachträgliches Auswechseln</t>
  </si>
  <si>
    <t>vertical cross-section – subsequent replacement</t>
  </si>
  <si>
    <t>section verticale — remplacement ultérieur</t>
  </si>
  <si>
    <t>Sezione verticale - Variazione successiva</t>
  </si>
  <si>
    <t>Vertikální řez – Dodatečná výměna</t>
  </si>
  <si>
    <t>Przekrój pionowy – późniejsza wymiana</t>
  </si>
  <si>
    <t>függőleges metszet – utólagos csere</t>
  </si>
  <si>
    <t>vertikálny rez – dodatočná výmena</t>
  </si>
  <si>
    <t>Verticale doorsnede - latere vervanging</t>
  </si>
  <si>
    <t>Vertikalni rez – naknadna zamenjava</t>
  </si>
  <si>
    <t>Vertikal sektion – utbyte i efterhand</t>
  </si>
  <si>
    <t>Tværsnit – Efterfølgende udskiftning</t>
  </si>
  <si>
    <t>Vertikalsnitt – senere utskifting</t>
  </si>
  <si>
    <t>Okomiti presjek – naknadna zamjena</t>
  </si>
  <si>
    <t>Vertikalschnitt – Oberer Anschluss</t>
  </si>
  <si>
    <t>vertical cross-section – top connection</t>
  </si>
  <si>
    <t>section verticale — raccordement supérieur</t>
  </si>
  <si>
    <t>Sezione verticale - Raccordo alla testa</t>
  </si>
  <si>
    <t>Vertikální řez – Horní napojení</t>
  </si>
  <si>
    <t>Przekrój pionowy – połączenie górne</t>
  </si>
  <si>
    <t>függőleges metszet – felső csatlakozó</t>
  </si>
  <si>
    <t>vertikálny rez – horné pripojenie</t>
  </si>
  <si>
    <t>Verticale doorsnede - bovenste aansluiting</t>
  </si>
  <si>
    <t>Vertikalni rez – zgornji priključek</t>
  </si>
  <si>
    <t>Vertikal sektion – toppanslutning</t>
  </si>
  <si>
    <t>Tværsnit – øvre tilslutning</t>
  </si>
  <si>
    <t>Vertikalsnitt – øvre forbindelse</t>
  </si>
  <si>
    <t>Okomiti presjek – gornji spoj</t>
  </si>
  <si>
    <t>Vertikalschnitt – Siding mit UZ-Profil</t>
  </si>
  <si>
    <t>vertical cross-section – siding with UZ-profile</t>
  </si>
  <si>
    <t>section verticale — Siding avec profil UZ</t>
  </si>
  <si>
    <t>Sezione verticale - Doga con profilo UZ</t>
  </si>
  <si>
    <t>Vertikální řez – Siding s profilem UZ</t>
  </si>
  <si>
    <t>Przekrój pionowy – siding z użyciem profilu UZ</t>
  </si>
  <si>
    <t>függőleges metszet – Siding UZ-profillal</t>
  </si>
  <si>
    <t>vertikálny rez – Siding s UZ-profilom</t>
  </si>
  <si>
    <t>Verticale doorsnede - siding met UZ-profiel</t>
  </si>
  <si>
    <t>Vertikalni rez – Siding z UZ-profilom</t>
  </si>
  <si>
    <t>Vertikal sektion – siding med UZ-profil</t>
  </si>
  <si>
    <t>Tværsnit – siding med UZ-profil</t>
  </si>
  <si>
    <t>Vertikalsnitt – Siding med UZ-profil</t>
  </si>
  <si>
    <t>Okomiti presjek – fasadna kazeta s UZ profilom</t>
  </si>
  <si>
    <t>Vertikalschnitt – Unterer Anschluss</t>
  </si>
  <si>
    <t>vertical cross-section – bottom connection</t>
  </si>
  <si>
    <t>section verticale — raccordement inférieur</t>
  </si>
  <si>
    <t>Sezione verticale - Raccordo al piede</t>
  </si>
  <si>
    <t>Vertikální řez – Dolní napojení</t>
  </si>
  <si>
    <t>Przekrój pionowy – połączenie dolne</t>
  </si>
  <si>
    <t>függőleges metszet – alsó csatlakozó</t>
  </si>
  <si>
    <t>vertikálny rez – spodné ukončenie</t>
  </si>
  <si>
    <t>Verticale doorsnede - onderste aansluiting</t>
  </si>
  <si>
    <t>Vertikalni rez – spodnji priključek</t>
  </si>
  <si>
    <t>Vertikal sektion – bottenanslutning</t>
  </si>
  <si>
    <t>Tværsnit – nedre tilslutning</t>
  </si>
  <si>
    <t>Vertikalsnitt – nedre forbindelse</t>
  </si>
  <si>
    <t>Okomiti presjek – donji spoj</t>
  </si>
  <si>
    <t>vertical cross-section – vertical cross-section</t>
  </si>
  <si>
    <t>Vielen Dank für Ihre Bestellung.</t>
  </si>
  <si>
    <t>Thank you for your order.</t>
  </si>
  <si>
    <t>Merci pour votre commande.</t>
  </si>
  <si>
    <t>Grazie per il Vostro ordine</t>
  </si>
  <si>
    <t>Mnohokrát děkujeme za vaší objednávku</t>
  </si>
  <si>
    <t>Dziękujemy za zamówienie.</t>
  </si>
  <si>
    <t>Köszönjük rendelését</t>
  </si>
  <si>
    <t>Ďakujeme Vám za Vašu objednávku</t>
  </si>
  <si>
    <t>Hartelijk dank voor uw bestelling</t>
  </si>
  <si>
    <t>hvala za naročilo</t>
  </si>
  <si>
    <t>Tack för din beställning</t>
  </si>
  <si>
    <t>Mange tak for din bestilling</t>
  </si>
  <si>
    <t>Mange takk for din bestilling</t>
  </si>
  <si>
    <t>Hvala vam na narudžbi.</t>
  </si>
  <si>
    <t>Vielen Dank für Ihre Mengenermittlung.</t>
  </si>
  <si>
    <t>Thank you for indicating the quantity required</t>
  </si>
  <si>
    <t>Merci d’avoir indiqué les quantités requises.</t>
  </si>
  <si>
    <t>Grazie per la Vostra richiesta</t>
  </si>
  <si>
    <t>Mnohokrát děkujeme za váš výpis materiálu</t>
  </si>
  <si>
    <t>Dziękujemy za wskazanie wymaganej ilości.</t>
  </si>
  <si>
    <t>Köszönjük árajánlatkérését</t>
  </si>
  <si>
    <t>Ďakujeme veľmi pekne za uvedenie množstva materiálu</t>
  </si>
  <si>
    <t>Hartelijk dank voor uw aantallen</t>
  </si>
  <si>
    <t>hvala za ocenitev količine</t>
  </si>
  <si>
    <t>Tack för din mängdberäkning</t>
  </si>
  <si>
    <t>Mange tak for din mængdeundersøgelse</t>
  </si>
  <si>
    <t>Mange takk for din mengdeberegning</t>
  </si>
  <si>
    <t>Hvala što ste naveli potrebnu količinu.</t>
  </si>
  <si>
    <t>Vogelschutzgitter (125 × 2.000 × 0,7 mm)</t>
  </si>
  <si>
    <t>bird screen (125 × 2,000 × 0.7 mm)</t>
  </si>
  <si>
    <t>grille anti-insectes (125 × 2 000 × 0,7 mm)</t>
  </si>
  <si>
    <t>Lamiera forata anti volatile 125 x 2.000 x 0,7 mm</t>
  </si>
  <si>
    <t>Ochranná mřížka proti ptákům 125 x 2.000 x 0,7 mm</t>
  </si>
  <si>
    <t>Siatka ochronna przeciw ptakom 125 × 2.000 × 0,7 mm</t>
  </si>
  <si>
    <t>madárrács 125 x 2.000 x 0,7 mm</t>
  </si>
  <si>
    <t>ochranná mriežka proti vtákom  125 x 2.000 x 0,7 mm</t>
  </si>
  <si>
    <t>vogelbeschermingsrooster 125 × 2000 × 0,7 mm</t>
  </si>
  <si>
    <t>perforiran trak za zaščito pred ptiči, 125 mm (125x2.000x0,7mm)</t>
  </si>
  <si>
    <t>fågelskyddsgaller 125 × 2.000 × 0,7 mm</t>
  </si>
  <si>
    <t>fuglebeskyttelsesgitter 125 × 2.000 × 0,7 mm</t>
  </si>
  <si>
    <t>fuglegitter 125 × 2000 × 0,7 mm</t>
  </si>
  <si>
    <t>Rešetka za zaštitu od ptica (125 × 2.000 × 0,7 mm)</t>
  </si>
  <si>
    <t>Vogelschutzgitter (Braun/Anthrazit; 125 × 2.000 × 0,7 mm)</t>
  </si>
  <si>
    <t>bird screen, brown/anthracite (125 × 2,000 × 0.7 mm)</t>
  </si>
  <si>
    <t>grille anti-insectes (brun/anthracite ; 125 × 2 000 × 0,7 mm)</t>
  </si>
  <si>
    <t>Lamiera forata anti volatile marrone/antracite (125x2.000x0,7mm)</t>
  </si>
  <si>
    <t>Ochranná mřížka proti ptákům hnědá/antracit (125x2.000x0,7mm)</t>
  </si>
  <si>
    <t>siatka ochrona przeciw ptakom (125 × 2,000 × 0.7 mm)</t>
  </si>
  <si>
    <t>madárrács barna/antracit (125x2.000x0,7mm)</t>
  </si>
  <si>
    <t>ochranná mriežka proti vtákom hnedá/antracitová (125 x 2.000 x 0,7 mm)</t>
  </si>
  <si>
    <t>vogelbeschermingsrooster bruin/antraciet (125 x 2000 x 0,7 mm)</t>
  </si>
  <si>
    <t>fågelskyddsgaller brunt/antracit (125 x 2.000 x 0,7 mm)</t>
  </si>
  <si>
    <t>fuglebeskyttelsesgitter brun/antrazit (125x2.000x0,7mm)</t>
  </si>
  <si>
    <t>fuglegitter brun/antrasitt (125x2000x0,7 mm)</t>
  </si>
  <si>
    <t>Rešetka za zaštitu od ptica (smeđa/antracit; 125 × 2.000 × 0,7 mm)</t>
  </si>
  <si>
    <t>Vollschalung (mind. 24 mm)</t>
  </si>
  <si>
    <t>solid sheathing conforming to national guidelines</t>
  </si>
  <si>
    <t>voligeage jointif (épaisseur minimum : 24 mm)</t>
  </si>
  <si>
    <t>Tavolato completo (almeno 24 mm)</t>
  </si>
  <si>
    <t>plné bednění min. 24 mm</t>
  </si>
  <si>
    <t>Pełne deskowanie (min. 24 mm)</t>
  </si>
  <si>
    <t>teljes deszkázat (min. 24 mm)</t>
  </si>
  <si>
    <t>celoplošné debnenie (min. 24 mm)</t>
  </si>
  <si>
    <t>Volledige bekisting (min. 24 mm)</t>
  </si>
  <si>
    <t>Polni opaž (najm. 24 mm)</t>
  </si>
  <si>
    <t>full formsättning (min. 24 mm)</t>
  </si>
  <si>
    <t>Helforskalling (mind. 24 mm)</t>
  </si>
  <si>
    <t>Helforskaling (min. 24 mm)</t>
  </si>
  <si>
    <t>Puna oplata (min. 24 mm)</t>
  </si>
  <si>
    <t>Vollwärmeschutz</t>
  </si>
  <si>
    <t>full thermal insulation</t>
  </si>
  <si>
    <t>isolation thermique extérieure (ITE)</t>
  </si>
  <si>
    <t>Isolamento termico completo</t>
  </si>
  <si>
    <t>Pełna izolacja cieplna</t>
  </si>
  <si>
    <t>teljes hőszigetelés</t>
  </si>
  <si>
    <t>úplná tepelná izolácia</t>
  </si>
  <si>
    <t>Volledige thermische isolatie</t>
  </si>
  <si>
    <t>Polna toplotna izolacija</t>
  </si>
  <si>
    <t>helt termiskt skydd</t>
  </si>
  <si>
    <t>Isolationsbeskyttelsesanordning</t>
  </si>
  <si>
    <t>Komplett varmebeskyttelse</t>
  </si>
  <si>
    <t>Puna toplinska zaštita</t>
  </si>
  <si>
    <t>Vordeckung</t>
  </si>
  <si>
    <t>sarking felt</t>
  </si>
  <si>
    <t>sous-couverture</t>
  </si>
  <si>
    <t>Copertura aggettante</t>
  </si>
  <si>
    <t>Pokrycie wstępne</t>
  </si>
  <si>
    <t>előfedés</t>
  </si>
  <si>
    <t>predbežné zakrytie</t>
  </si>
  <si>
    <t>Voorkap</t>
  </si>
  <si>
    <t>Prekrivanje z zaščito</t>
  </si>
  <si>
    <t>underlägg</t>
  </si>
  <si>
    <t>Afdækning</t>
  </si>
  <si>
    <t>Bunnlag</t>
  </si>
  <si>
    <t>Zaštitni pokrov</t>
  </si>
  <si>
    <t>Vorderteil</t>
  </si>
  <si>
    <t>front part</t>
  </si>
  <si>
    <t>partie avant</t>
  </si>
  <si>
    <t>Parte anteriore</t>
  </si>
  <si>
    <t>přední díl</t>
  </si>
  <si>
    <t>Część przednia</t>
  </si>
  <si>
    <t>elülső rész</t>
  </si>
  <si>
    <t>predná časť</t>
  </si>
  <si>
    <t>Voorste deel</t>
  </si>
  <si>
    <t>Sprednji del</t>
  </si>
  <si>
    <t>framdel</t>
  </si>
  <si>
    <t>Forreste del</t>
  </si>
  <si>
    <t>Frontdel</t>
  </si>
  <si>
    <t>Prednji dio</t>
  </si>
  <si>
    <t>Vorstoßblech</t>
  </si>
  <si>
    <t>eaves flashing</t>
  </si>
  <si>
    <t>Profilo di spinta</t>
  </si>
  <si>
    <t>vyztužovací plech</t>
  </si>
  <si>
    <t>szegélylemez</t>
  </si>
  <si>
    <t>vyčnievajúci stykový plech</t>
  </si>
  <si>
    <t>Stuwplaat</t>
  </si>
  <si>
    <t>Odbojnik</t>
  </si>
  <si>
    <t>tryckplåt</t>
  </si>
  <si>
    <t>Skubbeplade</t>
  </si>
  <si>
    <t>Skyveplate</t>
  </si>
  <si>
    <t>Prednji lim</t>
  </si>
  <si>
    <t>VPE</t>
  </si>
  <si>
    <t>PU</t>
  </si>
  <si>
    <t>UE</t>
  </si>
  <si>
    <t>Confezione</t>
  </si>
  <si>
    <t>Celé balení:</t>
  </si>
  <si>
    <t>CSE</t>
  </si>
  <si>
    <t>Celé balenie:</t>
  </si>
  <si>
    <t>VPE (verpakkingseenheid)</t>
  </si>
  <si>
    <t>Enota</t>
  </si>
  <si>
    <t>FPE (förpackningsenhet)</t>
  </si>
  <si>
    <t>Pakkeenhed</t>
  </si>
  <si>
    <t>FPE (forpakningsenhet)</t>
  </si>
  <si>
    <t>Pakiranje</t>
  </si>
  <si>
    <t>W</t>
  </si>
  <si>
    <t>Wandanschluss</t>
  </si>
  <si>
    <t>wall connection</t>
  </si>
  <si>
    <t>raccordement de couloir</t>
  </si>
  <si>
    <t>Raccordo a parete</t>
  </si>
  <si>
    <t>napojení na zeď</t>
  </si>
  <si>
    <t>Połączenie ściany</t>
  </si>
  <si>
    <t>fali csatlakozó</t>
  </si>
  <si>
    <t>ukončenie na stenu</t>
  </si>
  <si>
    <t>Wandaansluiting</t>
  </si>
  <si>
    <t>Stenski priključek</t>
  </si>
  <si>
    <t>Vægtilslutning</t>
  </si>
  <si>
    <t>Veggforbindelse</t>
  </si>
  <si>
    <t>Zidni spoj</t>
  </si>
  <si>
    <t>Wandanschluss (Höhe: mind. 150 mm)</t>
  </si>
  <si>
    <t>wall flashing (height: min. 150 mm)</t>
  </si>
  <si>
    <t>raccordement de couloir (hauteur : au moins 150 mm)</t>
  </si>
  <si>
    <t>Raccordo a parete (altezza: almeno 150 mm)</t>
  </si>
  <si>
    <t>napojení na zeď, výška min. 150 mm</t>
  </si>
  <si>
    <t>Połączenie ściany (wysokość: ok. 150 mm)</t>
  </si>
  <si>
    <t>fali csatlakozó (magasság: min. 150 mm)</t>
  </si>
  <si>
    <t>ukončenie na stenu (výška: min. 150 mm)</t>
  </si>
  <si>
    <t>Wandaansluiting (hoogte: min. 150 mm)</t>
  </si>
  <si>
    <t>Stenski priključek (višina: najm. 150 mm)</t>
  </si>
  <si>
    <t>vägganslutning (höjd: min. 150 mm)</t>
  </si>
  <si>
    <t>Vægtilslutning (højde: mind. 150 mm)</t>
  </si>
  <si>
    <t>Veggforbindelse (høyde: min. 150 mm)</t>
  </si>
  <si>
    <t>Zidni spoj (visina: min. 150 mm)</t>
  </si>
  <si>
    <t>Wandanschlussblech</t>
  </si>
  <si>
    <t>wall connection plate</t>
  </si>
  <si>
    <t>Piastra per raccordo a parete</t>
  </si>
  <si>
    <t>Blacha połączenia ściany</t>
  </si>
  <si>
    <t>fali csatlakozólemez</t>
  </si>
  <si>
    <t>plech na ukončenie na stenu</t>
  </si>
  <si>
    <t>Wandaansluitplaat</t>
  </si>
  <si>
    <t>Pločevina za stenski priključek</t>
  </si>
  <si>
    <t>vägganslutningsplåt</t>
  </si>
  <si>
    <t>Vægtilslutningsplade</t>
  </si>
  <si>
    <t>Veggforbindelsesplate</t>
  </si>
  <si>
    <t>Lim za zid</t>
  </si>
  <si>
    <t>Wandanschlusskehle</t>
  </si>
  <si>
    <t>wall connection valley</t>
  </si>
  <si>
    <t>Scossalina per raccordo a parete</t>
  </si>
  <si>
    <t>Kosz połączenia ściany</t>
  </si>
  <si>
    <t>fali csatlakozóvápa</t>
  </si>
  <si>
    <t>úžľabie na napojenie na stenu</t>
  </si>
  <si>
    <t>Wandaansluitgoot</t>
  </si>
  <si>
    <t>Žlota s stenskim priključkom</t>
  </si>
  <si>
    <t>vägganslutningskil</t>
  </si>
  <si>
    <t>Vægtilslutningskile</t>
  </si>
  <si>
    <t>Veggforbindelsesvinkelrenne</t>
  </si>
  <si>
    <t>Uvala uz zid</t>
  </si>
  <si>
    <t>Wandmontageplatte</t>
  </si>
  <si>
    <t>wall mounting plate</t>
  </si>
  <si>
    <t>plaque de montage mural</t>
  </si>
  <si>
    <t>Piastra per il montaggio a parete</t>
  </si>
  <si>
    <t>Montážní deska na stěnu</t>
  </si>
  <si>
    <t>Płyta montażowa do elewacji</t>
  </si>
  <si>
    <t>fali rögzítő lap</t>
  </si>
  <si>
    <t>montážna platňa</t>
  </si>
  <si>
    <t>wandmontageplaat</t>
  </si>
  <si>
    <t>plošča za montažo na zid</t>
  </si>
  <si>
    <t>väggmonteringsplatta</t>
  </si>
  <si>
    <t>vægmonteringsplade</t>
  </si>
  <si>
    <t>veggmonteringsplate</t>
  </si>
  <si>
    <t>Ploča za montažu na zid</t>
  </si>
  <si>
    <t>Wandraute</t>
  </si>
  <si>
    <t>rhomboid façade tile (PREFA)</t>
  </si>
  <si>
    <t>losange de façade</t>
  </si>
  <si>
    <t>Scaglia per facciata</t>
  </si>
  <si>
    <t>Fasádní šablona</t>
  </si>
  <si>
    <t>Romb fasadowy</t>
  </si>
  <si>
    <t>homlokzatburkoló rombusz</t>
  </si>
  <si>
    <t>fasádna šablóna</t>
  </si>
  <si>
    <t>Wandspant</t>
  </si>
  <si>
    <t>Stenski romb</t>
  </si>
  <si>
    <t>väggdiamant</t>
  </si>
  <si>
    <t>Vægrombe</t>
  </si>
  <si>
    <t>Veggrombe</t>
  </si>
  <si>
    <t>Zidni romb</t>
  </si>
  <si>
    <t>Wandraute 20 × 20</t>
  </si>
  <si>
    <t>rhomboid façade tile 20 × 20 (PREFA)</t>
  </si>
  <si>
    <t>losange de façade 20 × 20</t>
  </si>
  <si>
    <t>Scaglia per facciata 20 × 20</t>
  </si>
  <si>
    <t>Fasádní šablona 20 × 20</t>
  </si>
  <si>
    <t>Romb fasadowy 20 × 20</t>
  </si>
  <si>
    <t>homlokzatburkoló rombusz, 20 × 20</t>
  </si>
  <si>
    <t>fasádna šablóna 20 × 20</t>
  </si>
  <si>
    <t>Wandspant 20 x 20</t>
  </si>
  <si>
    <t>Stenski romb 20 × 20</t>
  </si>
  <si>
    <t>väggdiamant 20 × 20</t>
  </si>
  <si>
    <t>Vægrombe 20 × 20</t>
  </si>
  <si>
    <t>Veggrombe 20 × 20</t>
  </si>
  <si>
    <t>Zidni romb 20 × 20</t>
  </si>
  <si>
    <t>Wandrautenhaft</t>
  </si>
  <si>
    <t>rhomboid façade tile clip (PREFA)</t>
  </si>
  <si>
    <t>patte de fixation pour losanges de façade</t>
  </si>
  <si>
    <t>Graffetta per scaglie</t>
  </si>
  <si>
    <t>Příponka pro fasádní šablonu</t>
  </si>
  <si>
    <t>Zaczep do rombów fasadowych</t>
  </si>
  <si>
    <t>hafter homlokzatburkoló rombuszhoz</t>
  </si>
  <si>
    <t>príponka k fasádnej šablóne</t>
  </si>
  <si>
    <t>Wandspantvorm</t>
  </si>
  <si>
    <t>Pritrditev za stenski romb</t>
  </si>
  <si>
    <t>väggdiamantliknande</t>
  </si>
  <si>
    <t>Vægrombeholder</t>
  </si>
  <si>
    <t>Veggrombefeste</t>
  </si>
  <si>
    <t>Učvršćivač za zidne rombe</t>
  </si>
  <si>
    <t>Wandwinkel</t>
  </si>
  <si>
    <t>wall bracket</t>
  </si>
  <si>
    <t>équerre murale</t>
  </si>
  <si>
    <t>Angolo della parete</t>
  </si>
  <si>
    <t>Nástěnný úhelník</t>
  </si>
  <si>
    <t>Narożnik ściany</t>
  </si>
  <si>
    <t>fali konzol</t>
  </si>
  <si>
    <t>stenový kút</t>
  </si>
  <si>
    <t>Wandhoek</t>
  </si>
  <si>
    <t>Stenski kot</t>
  </si>
  <si>
    <t>väggvinkel</t>
  </si>
  <si>
    <t>Vægvinkel</t>
  </si>
  <si>
    <t>Veggbrakett</t>
  </si>
  <si>
    <t>Zidni kutni element</t>
  </si>
  <si>
    <t>Wärmedämmelement (z. B. BauderPIR SWE; BauderPIR und Schalldämmplatte 40/35)</t>
  </si>
  <si>
    <t xml:space="preserve">thermal insulation panel (e.g. BauderPIR SWE → BauderPIR + 40/35 sound insulation board) </t>
  </si>
  <si>
    <t>élément d’isolation thermique (p. ex. BauderPIR SWE ; BauderPIR et plaque d’isolation phonique 40/35)</t>
  </si>
  <si>
    <t>Elemento per isolamento termico (per esempio BauderPIR SWE; BauderPIR e pannello di isolamento acustico 40/35)</t>
  </si>
  <si>
    <t>tepelně izolační prvek, např. BauderPIR SWE (BauderPIR + zvukově izolační deska 40/35)</t>
  </si>
  <si>
    <t>Element termoizolacyjny (np. BauderPIR SWE; BauderPIR i płyta dźwiękoizolacyjna 40/35)</t>
  </si>
  <si>
    <t>hőszigetelő elem (pl. BauderPIR SWE; BauderPIR és 40/35 hangszigetelő lemez)</t>
  </si>
  <si>
    <t>stenový izolačný prvok (napr. BauderPIR SWE; BauderPIR a protihluková doska 40/35)</t>
  </si>
  <si>
    <t>Thermisch isolatie-element (bijv. BauderPIR SWE; BauderPIR en geluidsisolatieplaat 40/35)</t>
  </si>
  <si>
    <t>Toplotnoizolacijski element (npr. BauderPIR SWE; BauderPIR in zvočna izolacijska plošča 40/35)</t>
  </si>
  <si>
    <t>Värmeisoleringselement (t.ex. BauderPIR SWE; BauderPIR och ljudisoleringsskiva 40/35)</t>
  </si>
  <si>
    <t>Isoleringselement (f.eks. BauderPIR SWE; BauderPIR og lydisoleringsplade 40/35)</t>
  </si>
  <si>
    <t>Varmeisolasjonselement (f.eks.BauderPIR SWE; BauderPIR og lyddempende plate 40/35)</t>
  </si>
  <si>
    <t>Toplinski izolacijski element (npr. BauderPIR SWE; BauderPIR i zvučno izolacijska ploča 40/35)</t>
  </si>
  <si>
    <t>Wärmedämmverbundsystem</t>
  </si>
  <si>
    <t>thermal insulation system</t>
  </si>
  <si>
    <t>isolation thermique par l’extérieur (ITE)</t>
  </si>
  <si>
    <t>Sistema composito per isolamento termico esterno</t>
  </si>
  <si>
    <t>Tepelně izolační kontaktní systém</t>
  </si>
  <si>
    <t>System termoizolacyjny</t>
  </si>
  <si>
    <t>hőszigetelő kompozit rendszer</t>
  </si>
  <si>
    <t>kontaktný zatepľovací systém</t>
  </si>
  <si>
    <t>Externe thermische isolatie composiet systeem</t>
  </si>
  <si>
    <t>Toplotnoizolacijski kompozitni sistem</t>
  </si>
  <si>
    <t>värmeisolerande kompositsystem</t>
  </si>
  <si>
    <t>Isoleringssystem</t>
  </si>
  <si>
    <t>Monteringssystem for varmeisolasjon</t>
  </si>
  <si>
    <t>Toplinski izolacijski kompozitni sustav</t>
  </si>
  <si>
    <t>Wasserfangkasten</t>
  </si>
  <si>
    <t>leader head</t>
  </si>
  <si>
    <t>boîte à eau</t>
  </si>
  <si>
    <t>Cassetta raccolta acque</t>
  </si>
  <si>
    <t>sběrný kotlík</t>
  </si>
  <si>
    <t>Kosz zlewowy</t>
  </si>
  <si>
    <t>vízgyűjtő üst</t>
  </si>
  <si>
    <t>zberný kotlík</t>
  </si>
  <si>
    <t>Wateropvangbak</t>
  </si>
  <si>
    <t>Zbiralnik vode</t>
  </si>
  <si>
    <t>vattenuppsamlingslåda</t>
  </si>
  <si>
    <t>Vandopsamlingskasse</t>
  </si>
  <si>
    <t>Vanndrenering</t>
  </si>
  <si>
    <t>Kutija za prihvat vode</t>
  </si>
  <si>
    <t>Wasserfangkasten (220/220/330)</t>
  </si>
  <si>
    <t>leader head 220/220/330</t>
  </si>
  <si>
    <t>boîte à eau (220/220/330)</t>
  </si>
  <si>
    <t>Cassetta di raccolta 220/220/330</t>
  </si>
  <si>
    <t>Sběrný kotlík 220/220/330</t>
  </si>
  <si>
    <t>Kosz zlewiskowy 220/220/330</t>
  </si>
  <si>
    <t>vízgyűjtő üst 220/220/336</t>
  </si>
  <si>
    <t>zberný kotlík 220/220/330</t>
  </si>
  <si>
    <t>watervangbak 220/220/330</t>
  </si>
  <si>
    <t>kotliček 220/220/330</t>
  </si>
  <si>
    <t>vattenuppsamlare 220/220/330</t>
  </si>
  <si>
    <t>vandopsamlingskasse 220/220/330</t>
  </si>
  <si>
    <t>vannoppsamler 220/220/330</t>
  </si>
  <si>
    <t>Kutija za prihvat vode (220/220/330)</t>
  </si>
  <si>
    <t>Wasserfangkasten rund</t>
  </si>
  <si>
    <t>Round leader head</t>
  </si>
  <si>
    <t>boîte à eau ronde</t>
  </si>
  <si>
    <t>Cassetta di scarico arrotondata</t>
  </si>
  <si>
    <t>Sběrný kotlík kulatý</t>
  </si>
  <si>
    <t>Kosz zlewowy okrągły</t>
  </si>
  <si>
    <t>vízgyűjtő üst kerek</t>
  </si>
  <si>
    <t>okrúhly zberný kotlík</t>
  </si>
  <si>
    <t>Wateropvangbak rond</t>
  </si>
  <si>
    <t>Zbiralnik vode okrogel</t>
  </si>
  <si>
    <t>Rund vattenuppsamlingslåda</t>
  </si>
  <si>
    <t>Vandopsamlingskasse rund</t>
  </si>
  <si>
    <t>Vanndrenering, rund</t>
  </si>
  <si>
    <t>Kutija za prihvat vode, okrugla</t>
  </si>
  <si>
    <t>Wasserrinne</t>
  </si>
  <si>
    <t>drainage channel</t>
  </si>
  <si>
    <t>rigole d’évacuation</t>
  </si>
  <si>
    <t>vodní žlábek</t>
  </si>
  <si>
    <t>Rynna do odprowadzania wody</t>
  </si>
  <si>
    <t>vízelvezető csatorna</t>
  </si>
  <si>
    <t>vodný žľab</t>
  </si>
  <si>
    <t>Watergoot</t>
  </si>
  <si>
    <t>Žleb za vodo</t>
  </si>
  <si>
    <t>vattenränna</t>
  </si>
  <si>
    <t>Vandrende</t>
  </si>
  <si>
    <t>Vannrenne</t>
  </si>
  <si>
    <t>Vodeni žlijeb</t>
  </si>
  <si>
    <t>Wasserrückstau durch Schnee und Eis</t>
  </si>
  <si>
    <t>waterlogging caused by snow and ice</t>
  </si>
  <si>
    <t>rétentions d’eau provoquées par l’accumulation de neige et de glace</t>
  </si>
  <si>
    <t>Ristagno d'acqua a causa di neve e ghiaccio</t>
  </si>
  <si>
    <t>vzdutí vody od sněhu a ledu</t>
  </si>
  <si>
    <t>Spiętrzenie wody z powodu opadów śniegu i tworzenia się lodu</t>
  </si>
  <si>
    <t>víztorlasz hó és jég miatt</t>
  </si>
  <si>
    <t>nahromadenie vody zo snehu a ľadu</t>
  </si>
  <si>
    <t>Wateroverlast door sneeuw en ijs</t>
  </si>
  <si>
    <t>Zastoj vode zaradi snega in ledu</t>
  </si>
  <si>
    <t>Vattenstockning från snö och is</t>
  </si>
  <si>
    <t>Ophobning af vand fra sne og is</t>
  </si>
  <si>
    <t>Vannoppdemming på grunn av snø og is</t>
  </si>
  <si>
    <t>Zadržavanje vode zbog snijega i leda</t>
  </si>
  <si>
    <t>Wassersammler</t>
  </si>
  <si>
    <t>water collector</t>
  </si>
  <si>
    <t>collecteur d’eau</t>
  </si>
  <si>
    <t>Deviatore</t>
  </si>
  <si>
    <t>Sběrač dešťové vody</t>
  </si>
  <si>
    <t>Zbiornik na wodę</t>
  </si>
  <si>
    <t>automata vízlopó</t>
  </si>
  <si>
    <t>zberač vody</t>
  </si>
  <si>
    <t>waterverzamelaar</t>
  </si>
  <si>
    <t>lovilec vode</t>
  </si>
  <si>
    <t>regnvattensamlare</t>
  </si>
  <si>
    <t>vandsamler</t>
  </si>
  <si>
    <t>vannsamler</t>
  </si>
  <si>
    <t>Sakupljač vode</t>
  </si>
  <si>
    <t>ETICS pipe bracket plug Ø 10</t>
  </si>
  <si>
    <t>Tassello Ø 10 per chiodo collare per facciate retroventilate</t>
  </si>
  <si>
    <t>Hmoždinka pro prostup tepelnou izolací ⌀ 10</t>
  </si>
  <si>
    <t>Dybel do pełnej izolacji cieplnej ETICS ⌀ 10</t>
  </si>
  <si>
    <t>dübel homlokzati hőszigetelésen keresztül történő rögzítéshez ∅ 10</t>
  </si>
  <si>
    <t>hmoždinka do kontaktného zatepľovacieho systému ⌀ 10</t>
  </si>
  <si>
    <t>ETICS-buisklemanker ⌀ 10</t>
  </si>
  <si>
    <t>Moznik za cevne objemke ETICS ⌀ 10</t>
  </si>
  <si>
    <t>ETICS rörklämma plugg ⌀ 10</t>
  </si>
  <si>
    <t>WDVS-rørbøjledyvel ⌀ 10</t>
  </si>
  <si>
    <t>WDVS-rørklemmeplugg ⌀ 10</t>
  </si>
  <si>
    <t>Wellprofil 18/76</t>
  </si>
  <si>
    <t>Corrugated sheet 18/76</t>
  </si>
  <si>
    <t>Profilo ondulato 18/76</t>
  </si>
  <si>
    <t>Vlnitý profil 18/76</t>
  </si>
  <si>
    <t>Profil falisty 18/76</t>
  </si>
  <si>
    <t>hullámprofil 18/76</t>
  </si>
  <si>
    <t>vlnitý profil 18/76</t>
  </si>
  <si>
    <t>Golfplaat 18/76</t>
  </si>
  <si>
    <t>Valoviti profil 18/76</t>
  </si>
  <si>
    <t>Korrugerad profil 18/76</t>
  </si>
  <si>
    <t>Bølgeprofil 18/76</t>
  </si>
  <si>
    <t>Wellprofil 18/76 horizontal</t>
  </si>
  <si>
    <t>Corrugated sheet 18/76 horizontal</t>
  </si>
  <si>
    <t>Profilo ondulato 18/76 orizzontale</t>
  </si>
  <si>
    <t>Vlnitý profil 18/76 horizontální</t>
  </si>
  <si>
    <t>Profil falisty 18/76 poziomy</t>
  </si>
  <si>
    <t>hullámprofil 18/76, vízszintes</t>
  </si>
  <si>
    <t>vlnitý profil 18/76 horizontálny</t>
  </si>
  <si>
    <t>Golfplaat 18/76 horizontaal</t>
  </si>
  <si>
    <t>Valoviti profil 18/76 vodoraven</t>
  </si>
  <si>
    <t>Korrugerad profil 18/76 horisontell</t>
  </si>
  <si>
    <t>Bølgeprofil 18/76 horisontal</t>
  </si>
  <si>
    <t>Valoviti profil 18/76, vodoravni</t>
  </si>
  <si>
    <t>Wellprofil 18/76 vertikal</t>
  </si>
  <si>
    <t>Corrugated sheet 18/76 vertical</t>
  </si>
  <si>
    <t>Profilo ondulato 18/76 verticale</t>
  </si>
  <si>
    <t>Vlnitý profil 18/76 vertikální</t>
  </si>
  <si>
    <t>Profil falisty 18/76 pionowy</t>
  </si>
  <si>
    <t>hullámprofil 18/76, függőleges</t>
  </si>
  <si>
    <t>vlnitý profil 18/76 vertikálny</t>
  </si>
  <si>
    <t>Golfplaat 18/76 verticaal</t>
  </si>
  <si>
    <t>Valoviti profil 18/76 navpičen</t>
  </si>
  <si>
    <t>Korrugerad profil 18/76 vertikal</t>
  </si>
  <si>
    <t>Bølgeprofil 18/76 vertikal</t>
  </si>
  <si>
    <t>Valoviti profil 18/76, okomiti</t>
  </si>
  <si>
    <t>Wetterschenkel</t>
  </si>
  <si>
    <t>drip (PREFA)</t>
  </si>
  <si>
    <t>renvoi d’eau</t>
  </si>
  <si>
    <t>Okapnice</t>
  </si>
  <si>
    <t>Okapnik do okien</t>
  </si>
  <si>
    <t>párkánylemez</t>
  </si>
  <si>
    <t>odkvapový profil</t>
  </si>
  <si>
    <t>Weerbeen</t>
  </si>
  <si>
    <t>Odkapni profil</t>
  </si>
  <si>
    <t>väderskiva</t>
  </si>
  <si>
    <t>Vandnæse</t>
  </si>
  <si>
    <t>Værlist</t>
  </si>
  <si>
    <t>Okapni lim</t>
  </si>
  <si>
    <t>Wetterschenkel (Länge: 2.500 mm)</t>
  </si>
  <si>
    <t>drip; L = 2,500 mm</t>
  </si>
  <si>
    <t>renvoi d’eau (longueur : 2 500 mm)</t>
  </si>
  <si>
    <t>gocciolatoio; L = 2500 mm</t>
  </si>
  <si>
    <t>okapnice, délka 2500 mm</t>
  </si>
  <si>
    <t>Okapnik L=2500 mm</t>
  </si>
  <si>
    <t>viharléc H = 2.500 mm</t>
  </si>
  <si>
    <t>odkvapnicový profil, dĺžka 2500 mm</t>
  </si>
  <si>
    <t>weldorpel L = 2500 mm</t>
  </si>
  <si>
    <t>Odkapni profil (dolžina: 2.500 mm)</t>
  </si>
  <si>
    <t>väderskänkel L = 2.500 mm</t>
  </si>
  <si>
    <t>vejrvinkelben L = 2.500 mm</t>
  </si>
  <si>
    <t>vindusbeslag L = 2500 mm</t>
  </si>
  <si>
    <t>Okapni lim L = 2.500 mm</t>
  </si>
  <si>
    <t>windbedingter Eintrieb von Regenwasser durch die Fugen einer Dacheindeckung</t>
  </si>
  <si>
    <t>rainwater driven by the wind through the roof covering’s joints</t>
  </si>
  <si>
    <t>infiltrations d’eaux de pluie occasionnées par le vent (eau pénétrant par les joints de la couverture)</t>
  </si>
  <si>
    <t>Penetrazione di acqua piovana indotta dal vento attraverso le fughe di una copertura del tetto</t>
  </si>
  <si>
    <t>větrem hnaná dešťová voda do štěrbin nebo detailů v krytině</t>
  </si>
  <si>
    <t>przeciskanie się wody deszczowej przez złącza pokrycia dachowego wywoływane przez wiatr (lotny śnieg)</t>
  </si>
  <si>
    <t>az esővíz szél okozta átfolyása a tetőfedés fugáin keresztül</t>
  </si>
  <si>
    <t>vetrom podmienený prienik dažďovej vody cez škáry strešnej krytiny</t>
  </si>
  <si>
    <t>door de wind veroorzaakte opstuwing van regenwater door de voegen van een dakbedekking</t>
  </si>
  <si>
    <t>vdor deževnice skozi fuge strešne kritine zaradi vetra</t>
  </si>
  <si>
    <t>vindrelaterat inträngning av regnvatten genom fogarna i en takbeläggning</t>
  </si>
  <si>
    <t>vindrelateret indtrængning af regnvand gennem fugerne i en tagdækning</t>
  </si>
  <si>
    <t>Vindbetinget inntrengen av regnvann via fugene i et takbelegg</t>
  </si>
  <si>
    <t>Prodor kišnice uzrokovan vjetrom kroz fuge krovnog pokrova</t>
  </si>
  <si>
    <t>windbedingter Eintrieb von Schnee durch die Dacheindeckung (Flugschnee)</t>
  </si>
  <si>
    <t>snow driven by the wind through the roof covering (blown snow)</t>
  </si>
  <si>
    <t>pénétration de neige à travers la couverture (neige soufflée par le vent [neige volante, poudrerie])</t>
  </si>
  <si>
    <t>Penetrazione di neve indotta dal vento attraverso la copertura del tetto (innevamento)</t>
  </si>
  <si>
    <t>větrem hnaný sníh skrz krytinu nebo detaily (prachový sníh)</t>
  </si>
  <si>
    <t>przeciskanie się śniegu przez złącza pokrycia dachowego wywoływane przez wiatr</t>
  </si>
  <si>
    <t>a hó szél okozta bejutása a tetőfedésen (hóátfúvás)</t>
  </si>
  <si>
    <t>vetrom podmienený prienik snehu cez strešnú krytinu (náletový sneh)</t>
  </si>
  <si>
    <t>Door de wind veroorzaakte opwerveling van sneeuw door de dakbedekking (stuifsneeuw)</t>
  </si>
  <si>
    <t>vdor snega skozi strešno kritino zaradi vetra (snežni prah)</t>
  </si>
  <si>
    <t>vindrelaterad inträngning av snö genom takbeläggningen (drivsnö)</t>
  </si>
  <si>
    <t>vindrelateret indtrængning af sne gennem tagdækningen (fygesne)</t>
  </si>
  <si>
    <t>Vindbetinget inntrengen av snø via takbelegget (snøblest)</t>
  </si>
  <si>
    <t>prodor snijega kroz krovni pokrov zbog vjetra (naneseni snijeg)</t>
  </si>
  <si>
    <t>bracket</t>
  </si>
  <si>
    <t>équerre</t>
  </si>
  <si>
    <t>Angolo</t>
  </si>
  <si>
    <t>Úhelník</t>
  </si>
  <si>
    <t>Narożnik</t>
  </si>
  <si>
    <t>konzol</t>
  </si>
  <si>
    <t>uholník</t>
  </si>
  <si>
    <t>Hoek</t>
  </si>
  <si>
    <t>Kot</t>
  </si>
  <si>
    <t>vinkel</t>
  </si>
  <si>
    <t>Vinkel</t>
  </si>
  <si>
    <t>Kutni element</t>
  </si>
  <si>
    <t>Winkelfalz</t>
  </si>
  <si>
    <t>standing seam</t>
  </si>
  <si>
    <t>joint angulaire</t>
  </si>
  <si>
    <t>Aggraffatura angolare</t>
  </si>
  <si>
    <t>úhlová drážka</t>
  </si>
  <si>
    <t>Zagięcie kątowe</t>
  </si>
  <si>
    <t>derékszögű korc</t>
  </si>
  <si>
    <t>uhlová drážka</t>
  </si>
  <si>
    <t>Hoeknaad</t>
  </si>
  <si>
    <t>Kotni kleparski zgib</t>
  </si>
  <si>
    <t>vinkelfals</t>
  </si>
  <si>
    <t>Vinkelfals</t>
  </si>
  <si>
    <t>Kutni falc</t>
  </si>
  <si>
    <t>Winkelsaum</t>
  </si>
  <si>
    <t>angled edge</t>
  </si>
  <si>
    <t>bordure de toit angulaire</t>
  </si>
  <si>
    <t>Bordo angolare</t>
  </si>
  <si>
    <t>Łączenie kątowe</t>
  </si>
  <si>
    <t>falszegélylemez</t>
  </si>
  <si>
    <t>uhlový podkladový pás</t>
  </si>
  <si>
    <t>Hoekgoot</t>
  </si>
  <si>
    <t>Kotni rob</t>
  </si>
  <si>
    <t>vinkelsöm</t>
  </si>
  <si>
    <t>Vinkeltagrende</t>
  </si>
  <si>
    <t>Vinkelskjøt</t>
  </si>
  <si>
    <t>Kutni obrub</t>
  </si>
  <si>
    <t>Winkelstehfalz (PREFALZ)</t>
  </si>
  <si>
    <t>PREFALZ single lock standing seam</t>
  </si>
  <si>
    <t>joint angulaire en bande d’aluminium PREFALZ</t>
  </si>
  <si>
    <t>Aggraffatura angolare (PREFALZ)</t>
  </si>
  <si>
    <t>Úhlová stojatá drážka (PREFALZ)</t>
  </si>
  <si>
    <t>Rąbek stojący kątowy (PREFALZ)</t>
  </si>
  <si>
    <t>derékszögű állókorc (PREFALZ)</t>
  </si>
  <si>
    <t>uhlová stojatá drážka (PREFALZ)</t>
  </si>
  <si>
    <t>Hoeknaad (PREFALZ)</t>
  </si>
  <si>
    <t>Kotni stoječi kleparski spoj (PREFALZ)</t>
  </si>
  <si>
    <t>stående vinkelfals (PREFALZ)</t>
  </si>
  <si>
    <t>Vinkelstående fals (PREFALZ)</t>
  </si>
  <si>
    <t>Vinklet ståfals (PREFALZ)</t>
  </si>
  <si>
    <t>Kutni stojeći falc (PREFALZ)</t>
  </si>
  <si>
    <t>z. B. BauderTop UDS 1,5 NK</t>
  </si>
  <si>
    <t>e.g. BauderTop UDS 1.5 NK</t>
  </si>
  <si>
    <t>p. ex. BauderTop UDS 1,5 NK</t>
  </si>
  <si>
    <t>ad es. BauderTop UDS 1,5 NK</t>
  </si>
  <si>
    <t>např. BauderTop UDS 1,5</t>
  </si>
  <si>
    <t>np. BauderTop UDS 1,5 NK</t>
  </si>
  <si>
    <t>pl. BauderTop UDS 1,5 NK</t>
  </si>
  <si>
    <t>napr. BauderTop UDS 1,5 NK</t>
  </si>
  <si>
    <t>bijv. BauderTop UDS 1,5 NK</t>
  </si>
  <si>
    <t>npr. BauderTop UDS 1,5 NK</t>
  </si>
  <si>
    <t>t.ex. B. Bauder Top UDS 1,5 NK</t>
  </si>
  <si>
    <t>f.eks. BauderTop UDS 1,5 NK</t>
  </si>
  <si>
    <t>z. B. BauderTop UDS 3 NK</t>
  </si>
  <si>
    <t>e.g. BauderTop UDS 3 NK</t>
  </si>
  <si>
    <t>p. ex. BauderTop UDS 3 NK</t>
  </si>
  <si>
    <t>ad es. BauderTop UDS 3 NK</t>
  </si>
  <si>
    <t>např. BauderTop UDS 3</t>
  </si>
  <si>
    <t>np. BauderTop UDS 3 NK</t>
  </si>
  <si>
    <t>pl. BauderTop UDS 3 NK</t>
  </si>
  <si>
    <t>napr. BauderTop UDS 3 NK</t>
  </si>
  <si>
    <t>bijv. BauderTop UDS 3 NK</t>
  </si>
  <si>
    <t>npr. BauderTop UDS 3 NK</t>
  </si>
  <si>
    <t>t.ex. B. Bauder Top UDS 3 NK</t>
  </si>
  <si>
    <t>f.eks. BauderTop UDS 3 NK</t>
  </si>
  <si>
    <t>Zackenprofil (22/40/2,0)</t>
  </si>
  <si>
    <t>serrated profile 22/40/2.0 (PREFA)</t>
  </si>
  <si>
    <t>profil triangle (22/40/2,0)</t>
  </si>
  <si>
    <t>Profilo a zeta (22/40/2,0)</t>
  </si>
  <si>
    <t>Pilový profil (22/40/2,0)</t>
  </si>
  <si>
    <t>Profil trójkątny (22/40/2,0)</t>
  </si>
  <si>
    <t>fogazott profil (22/40/2,0)</t>
  </si>
  <si>
    <t>prelamovaný profil (22/40/2,0)</t>
  </si>
  <si>
    <t>Zakprofiel (22/40/2,0)</t>
  </si>
  <si>
    <t>Nazobčan profil (22/40/2,0)</t>
  </si>
  <si>
    <t>tandad profil (22/40/2.0)</t>
  </si>
  <si>
    <t>Takket profil (22/40/2,0)</t>
  </si>
  <si>
    <t>Sikksakkprofil (22/40/2,0)</t>
  </si>
  <si>
    <t>PREFA zupčasti profil (22/40/2,0)</t>
  </si>
  <si>
    <t>Zackenprofil (22/40/2,0; horizontal)</t>
  </si>
  <si>
    <t>serrated profile 22/40/2.0 (horizontal) – PREFA</t>
  </si>
  <si>
    <t>profil triangle (22/40/2,0 ; horizontal)</t>
  </si>
  <si>
    <t>Profilo a zeta (22/40/2,0; orizzontale)</t>
  </si>
  <si>
    <t>Pilový profil (22/40/2,0; horizontální)</t>
  </si>
  <si>
    <t>Profil trójkątny (22/40/2,0 poziomy)</t>
  </si>
  <si>
    <t>fogazott profil (22/40/2,0; vízszintes)</t>
  </si>
  <si>
    <t>prelamovaný profil (22/40/2,0; horizontálny)</t>
  </si>
  <si>
    <t>Zakprofiel (22/40/2,0; horizontaal)</t>
  </si>
  <si>
    <t>Nazobčan profil (22/40/2,0 vodoraven)</t>
  </si>
  <si>
    <t>tandad profil (22/40/2.0; horisontell)</t>
  </si>
  <si>
    <t>Takket profil (22/40/2,0; horisontal)</t>
  </si>
  <si>
    <t>Sikksakkprofil 22/40/2,0; horisontal)</t>
  </si>
  <si>
    <t>PREFA zupčasti profil (22/40/2,0; vodoravni)</t>
  </si>
  <si>
    <t>Zackenprofil (22/40/2,0; vertikal)</t>
  </si>
  <si>
    <t>serrated profile 22/40/2.0 (vertical) – PREFA</t>
  </si>
  <si>
    <t>profil triangle (22/40/2,0 ; vertical)</t>
  </si>
  <si>
    <t>Profilo a zeta (22/40/2,0; verticale)</t>
  </si>
  <si>
    <t>Pilový profil (22/40/2,0; vertikální)</t>
  </si>
  <si>
    <t>Profil trójkątny (22/40/2,0 pionowy)</t>
  </si>
  <si>
    <t>fogazott profil (22/40/2,0; függőleges)</t>
  </si>
  <si>
    <t>prelamovaný profil (22/40/2,0; vertikálny)</t>
  </si>
  <si>
    <t>Zakprofiel (22/40/2,0; verticaal)</t>
  </si>
  <si>
    <t>Nazobčan profil (22/40/2,0 navpičen)</t>
  </si>
  <si>
    <t>tandad profil (22/40/2.0; vertikal)</t>
  </si>
  <si>
    <t>Takket profil (22/40/2,0; vertikal)</t>
  </si>
  <si>
    <t>Sikksakkprofil 22/40/2,0; vertikal)</t>
  </si>
  <si>
    <t>PREFA zupčasti profil (22/40/2,0; okomiti)</t>
  </si>
  <si>
    <t>Ziegelrot/Oxydrot</t>
  </si>
  <si>
    <t>brick red/oxide red</t>
  </si>
  <si>
    <t>rouge tuile/rouge oxyde</t>
  </si>
  <si>
    <t>rosso cotto/rosso ossido</t>
  </si>
  <si>
    <t>cihlově červená/tmavě červená</t>
  </si>
  <si>
    <t>ceglasty / czerwony</t>
  </si>
  <si>
    <t>téglavörös/rozsdavörös</t>
  </si>
  <si>
    <t>tehlovočervená/tmavočervená</t>
  </si>
  <si>
    <t>dakpannenrood/oxiderood</t>
  </si>
  <si>
    <t>barkreno rjava/oksidno rdeča</t>
  </si>
  <si>
    <t>tegelröd/oxidröd</t>
  </si>
  <si>
    <t>teglrød/oxidrød</t>
  </si>
  <si>
    <t>teglsteinsrød/oksidrød</t>
  </si>
  <si>
    <t>Cigleno crvena/oksid crvena</t>
  </si>
  <si>
    <t>Z-Profil</t>
  </si>
  <si>
    <t>Z-profile</t>
  </si>
  <si>
    <t>profil en Z</t>
  </si>
  <si>
    <t>Profilo a Z</t>
  </si>
  <si>
    <t>Profil Z</t>
  </si>
  <si>
    <t>Z-profil</t>
  </si>
  <si>
    <t>Z-profiel</t>
  </si>
  <si>
    <t>Zuluft</t>
  </si>
  <si>
    <t>incoming air</t>
  </si>
  <si>
    <t>entrée d’air</t>
  </si>
  <si>
    <t>Ingresso ventilazione</t>
  </si>
  <si>
    <t>Nawiew powietrza</t>
  </si>
  <si>
    <t>beszellőzés</t>
  </si>
  <si>
    <t>prívod vzduchu</t>
  </si>
  <si>
    <t>Toevoerlucht</t>
  </si>
  <si>
    <t>Dotok zraka</t>
  </si>
  <si>
    <t>tilluft</t>
  </si>
  <si>
    <t>Lufttilførsel</t>
  </si>
  <si>
    <t>Dovodni zrak</t>
  </si>
  <si>
    <t>Zusätzlich sind folgende Umstände zu berücksichtigen:</t>
  </si>
  <si>
    <t>The following conditions should also be taken into account:</t>
  </si>
  <si>
    <t>On tiendra compte par ailleurs des paramètres suivants :</t>
  </si>
  <si>
    <t>Inoltre, si devono tenere in considerazione le seguenti circostanze:</t>
  </si>
  <si>
    <t>Navíc je nutno zohlednit tyto okolnosti</t>
  </si>
  <si>
    <t>Ponadto należy wziąć pod uwagę następujące okoliczności:</t>
  </si>
  <si>
    <t>Ezenkívül a következő körülményeket kell figyelembe venni:</t>
  </si>
  <si>
    <t>Navyše treba zohľadniť nasledujúce okolnosti:</t>
  </si>
  <si>
    <t>Bovendien moet rekening worden gehouden met de volgende omstandigheden:</t>
  </si>
  <si>
    <t>Poleg tega je treba upoštevati naslednje okoliščine:</t>
  </si>
  <si>
    <t>Dessutom måste följande omständigheter beaktas:</t>
  </si>
  <si>
    <t>Derudover skal følgende forhold tages i betragtning:</t>
  </si>
  <si>
    <t>I tillegg skal følgende omstendigheter tas med i betraktning:</t>
  </si>
  <si>
    <t>Osim toga, potrebno je uzeti u obzir sljedeće okolnosti:</t>
  </si>
  <si>
    <t>Zusatzvermerk:</t>
  </si>
  <si>
    <t>Additional remarks:</t>
  </si>
  <si>
    <t>Indications complémentaires :</t>
  </si>
  <si>
    <t>Annotazioni</t>
  </si>
  <si>
    <t>Poznámky</t>
  </si>
  <si>
    <t>Dodatkowe uwagi:</t>
  </si>
  <si>
    <t>megjegyzés:</t>
  </si>
  <si>
    <t>Ďalšie poznámky</t>
  </si>
  <si>
    <t>Aanvullende notitie:</t>
  </si>
  <si>
    <t>dodatne opombe</t>
  </si>
  <si>
    <t>Kompletterande notering:</t>
  </si>
  <si>
    <t>Ekstra anmærkning:</t>
  </si>
  <si>
    <t>Tilleggsnotat:</t>
  </si>
  <si>
    <t>Dodatna napomena:</t>
  </si>
  <si>
    <t>Zweischalige Dachausbildung</t>
  </si>
  <si>
    <t>double-skin roof construction</t>
  </si>
  <si>
    <t>toit double peau</t>
  </si>
  <si>
    <t>Realizzazione copertura a doppio strato</t>
  </si>
  <si>
    <t>Dvouplášťová střešní skladba</t>
  </si>
  <si>
    <t>Konstrukcja dachu dwuwarstwowego</t>
  </si>
  <si>
    <t>kéthéjú tetőszerkezet</t>
  </si>
  <si>
    <t>dvojplášťové vyhotovenie strechy</t>
  </si>
  <si>
    <t>Tweewandige dakmontage</t>
  </si>
  <si>
    <t>Strešna konstrukcija z dvojnim opažem</t>
  </si>
  <si>
    <t>Takkonstruktion med dubbla skal</t>
  </si>
  <si>
    <t>To-skals tag</t>
  </si>
  <si>
    <t>Tolags takkonstruksjon</t>
  </si>
  <si>
    <t>Dvoslojna krovna konstrukcija</t>
  </si>
  <si>
    <t>Zweischalige Dachausbildung auf Lattung</t>
  </si>
  <si>
    <t>double-skin roof construction on battens (skip sheathing)</t>
  </si>
  <si>
    <t>toit double peau sur lattage</t>
  </si>
  <si>
    <t>Realizzazione copertura a doppio strato su listelli</t>
  </si>
  <si>
    <t>Dvouplášťová střešní skladba na laťování</t>
  </si>
  <si>
    <t>Konstrukcja dachu dwuwarstwowego na łatach</t>
  </si>
  <si>
    <t>kéthéjú tetőszerkezet lécezésen</t>
  </si>
  <si>
    <t>dvojplášťové vyhotovenie strechy na latovaní</t>
  </si>
  <si>
    <t>Tweewandige dakmontage op panlatten</t>
  </si>
  <si>
    <t>Strešna konstrukcija na letvah</t>
  </si>
  <si>
    <t>Takkonstruktion med dubbla skal på läkt</t>
  </si>
  <si>
    <t>To-skals tag på lægter</t>
  </si>
  <si>
    <t>Tolags takkonstruksjon på lektere</t>
  </si>
  <si>
    <t>Dvoslojna krovna konstrukcija na letvama</t>
  </si>
  <si>
    <t>Zweischaliger Aufbau – Dachgeschoß ausgebaut (Variante 1)</t>
  </si>
  <si>
    <t>double-skin structure – converted attic (variant 1)</t>
  </si>
  <si>
    <t>toit double peau — combles aménagés (variante 1)</t>
  </si>
  <si>
    <t>Struttura a due strati - Sottotetto reso abitabile (variante 1)</t>
  </si>
  <si>
    <t>Dvouplášťová střešní skladba - obytný podstřešní prostor (varianta 1)</t>
  </si>
  <si>
    <t>Konstrukcja dwuwarstwowa – poddasze nieużytkowe (wariant 1)</t>
  </si>
  <si>
    <t>kéthéjú rétegrend – beépített tetőtér (1. változat)</t>
  </si>
  <si>
    <t>dvojplášťová skladba – povalový priestor s vykurovaním (variant 1)</t>
  </si>
  <si>
    <t>Tweewandige montage - zolder uitgebouwd (variant 1)</t>
  </si>
  <si>
    <t>Konstrukcija z dvojnim opažem – podstrešje je razširjeno (različica 1)</t>
  </si>
  <si>
    <t>Tvåskalskonstruktion – vindsexpansion (variant 1)</t>
  </si>
  <si>
    <t>To-skalskonstruktion - loftsrum ikke udvidet (variant 1)</t>
  </si>
  <si>
    <t>Tolags oppbygging – loftsetasje er ombygd (variant 1)</t>
  </si>
  <si>
    <t>Dvoslojna konstrukcija – potkrovlje preuređeno (varijanta 1)</t>
  </si>
  <si>
    <t>Zweischaliger Aufbau – Dachgeschoß ausgebaut (Variante 2)</t>
  </si>
  <si>
    <t>double-skin structure – converted attic (variant 2)</t>
  </si>
  <si>
    <t>toit double peau — combles aménagés (variante 2)</t>
  </si>
  <si>
    <t>Struttura a due strati - Sottotetto reso abitabile (variante 2)</t>
  </si>
  <si>
    <t>Dvouplášťová střešní skladba - obytný podstřešní prostor (varianta 2)</t>
  </si>
  <si>
    <t>Konstrukcja dwupowłokowa – poddasze nieużytkowe (wariant 2)</t>
  </si>
  <si>
    <t>Kéthéjú rétegrend – beépített tetőtér (2. változat)</t>
  </si>
  <si>
    <t>dvojplášťová skladba – povalový priestor s vykurovaním (variant 2)</t>
  </si>
  <si>
    <t>Tweewandige montage - zolder uitgebouwd (variant 2)</t>
  </si>
  <si>
    <t>Konstrukcija z dvojnim opažem – podstrešje je razširjeno (različica 2)</t>
  </si>
  <si>
    <t>Tvåskalskonstruktion – vindsexpansion (variant 2)</t>
  </si>
  <si>
    <t>To-skalskonstruktion - loftsrum ikke udvidet (variant 2)</t>
  </si>
  <si>
    <t>Tolags oppbygging – loftsetasje er ombygd (variant 2)</t>
  </si>
  <si>
    <t>Dvoslojna konstrukcija – potkrovlje preuređeno (varijanta 2)</t>
  </si>
  <si>
    <t>Zweischaliger Aufbau – Dachgeschoß nicht ausgebaut</t>
  </si>
  <si>
    <t>double-skin structure — unconverted attic</t>
  </si>
  <si>
    <t>toit double peau — combles non aménagés</t>
  </si>
  <si>
    <t>Struttura a due strati - Sottotetto non abitabile</t>
  </si>
  <si>
    <t>Dvouplášťová střešní skladba - neobytný podstřešní prostor</t>
  </si>
  <si>
    <t>Konstrukcja dwupowłokowa – poddasze nieużytkowe</t>
  </si>
  <si>
    <t>Kéthéjú rétegrend – még beépítetlen tetőtér</t>
  </si>
  <si>
    <t>dvojplášťová skladba – povalový priestory so studenou prevádzkou</t>
  </si>
  <si>
    <t>Tweewandige montage - zolder niet uitgebouwd</t>
  </si>
  <si>
    <t>Konstrukcija z dvojnim opažem – podstrešje ni razširjeno</t>
  </si>
  <si>
    <t>Tvåskalskonstruktion – ej utbyggd vind</t>
  </si>
  <si>
    <t>To-skalskonstruktion - loftsrum ikke udviklet</t>
  </si>
  <si>
    <t>Tolags oppbygging – loftsetasje er ikke ombygd</t>
  </si>
  <si>
    <t>Dvoslojna konstrukcija – potkrovlje nije preuređeno</t>
  </si>
  <si>
    <t>Zwischenlatte (50/30 mm) zur sicheren Begehbarkeit der Dachfläche und als Auflage für die Schneestopper</t>
  </si>
  <si>
    <t>intermediate batten (50/30 mm) allowing roof accessibility and sufficient support for snow guards</t>
  </si>
  <si>
    <t>volige intermédiaire (50/30 mm) destinée à assurer à la fois une bonne praticabilité de la toiture et un support adéquat pour les arrêts de neige</t>
  </si>
  <si>
    <t>Listello intermedio (50/30 mm) per un accesso sicuro alla superficie del tetto e come supporto per i nasi fermaneve</t>
  </si>
  <si>
    <t>mezilať 50/30 pro zajištění bezpečného nášlapu a jako opěra pro sněhové háky</t>
  </si>
  <si>
    <t>Łata pośrednia (50/30 mm) dla bezpiecznego dostępu do powierzchni dachu i jako podpora dla zabezpieczeń przeciwśniegowych</t>
  </si>
  <si>
    <t>közbenső léc (50/30 mm) a tetőfelület biztonságos bejárhatósága érdekében és a hófogók alátámasztására</t>
  </si>
  <si>
    <t>medzilata (50/30 mm) na bezpečnú pochôdznosť plochy strechy a ako dosadacia plocha pre zachytávač snehu</t>
  </si>
  <si>
    <t>Tussenlat (50/30 mm) voor een veilige toegankelijkheid van het dakvlak en als steun voor de sneeuwstoppers</t>
  </si>
  <si>
    <t>Vmesna letev (50/30 mm) za varno pohodnost strešne površine in kot podpora za snegobrane</t>
  </si>
  <si>
    <t>Mellanläkt (50/30 mm) för säker gångbarhet av takytan och som stöd för snöstopparna</t>
  </si>
  <si>
    <t>Mellemlægte (50/30 mm) for sikker gangbarhed på tagfladen og som støtte for snestopperne</t>
  </si>
  <si>
    <t>Mellomlekt (50/30 mm) for sikkert gangbarhet på takflaten og som underlag for snøstoppere</t>
  </si>
  <si>
    <t>Srednja letva (50/30 mm) za sigurno hodanje po krovnoj površini i kao oslonac za točkasti snjegobran</t>
  </si>
  <si>
    <t>(Höhe nach Dachneigung verschieden)</t>
  </si>
  <si>
    <t>(height may differ according to roof gradient)</t>
  </si>
  <si>
    <t>panne faîtière et chevron d’arêtier ; 30 mm de largeur (hauteur variable en fonction de la pente du toit)</t>
  </si>
  <si>
    <t>(altezza diversa a seconda della pendenza del tetto)</t>
  </si>
  <si>
    <t>(výška dle sklonu střechy)</t>
  </si>
  <si>
    <t>(Wysokość zmienia się w zależności od kąta nachylenia dachu)</t>
  </si>
  <si>
    <t>(a magasság a tetőhajlásszögtől függően változik)</t>
  </si>
  <si>
    <t>(výška podľa sklonu strechy rozdielna)</t>
  </si>
  <si>
    <t>(hoogte varieert naargelang de dakhelling)</t>
  </si>
  <si>
    <t>(višina se razlikuje glede na naklon strehe)</t>
  </si>
  <si>
    <t>(höjden varierar beroende på taklutningen)</t>
  </si>
  <si>
    <t>(Højden varierer efter taghældning)</t>
  </si>
  <si>
    <t>(Høyden varierer etter takvinkel)</t>
  </si>
  <si>
    <t>(Visina varira ovisno o nagibu krova)</t>
  </si>
  <si>
    <t>Sparrenlänge: &gt; 12 m</t>
  </si>
  <si>
    <t>rafter length: &gt; 12 m</t>
  </si>
  <si>
    <t>longueur des chevrons : &gt; 12 m</t>
  </si>
  <si>
    <t>Lunghezza della trave: &gt; 12 m</t>
  </si>
  <si>
    <t>délka krokve &gt; 12 m</t>
  </si>
  <si>
    <t>Długość krokwi: &gt; 12 m</t>
  </si>
  <si>
    <t>szarufahosszúság: &gt; 12 m</t>
  </si>
  <si>
    <t>Dĺžka krokvy: &gt; 12 m</t>
  </si>
  <si>
    <t>Spantlengte: &gt; 12 m</t>
  </si>
  <si>
    <t>Dolžina špirovca: &gt; 12 m</t>
  </si>
  <si>
    <t>Längd på sparre: &lt; 12 m</t>
  </si>
  <si>
    <t>Spærlængde: &gt; 12 m</t>
  </si>
  <si>
    <t>Sperrelengde: &gt;12 m</t>
  </si>
  <si>
    <t>Duljina roženica: &gt; 12 m</t>
  </si>
  <si>
    <t>≥ 25°</t>
  </si>
  <si>
    <t>≥ 25°</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</si>
  <si>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</si>
  <si>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</si>
  <si>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</si>
  <si>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</si>
  <si>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</si>
  <si>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</si>
  <si>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</si>
  <si>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</si>
  <si>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</si>
  <si>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</si>
  <si>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</si>
  <si>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</si>
  <si>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</si>
  <si>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</si>
  <si>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</si>
  <si>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</si>
  <si>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</si>
  <si>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</si>
  <si>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</si>
  <si>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</si>
  <si>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</si>
  <si>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</si>
  <si>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</si>
  <si>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</si>
  <si>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</si>
  <si>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</si>
  <si>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</si>
  <si>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</si>
  <si>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</si>
  <si>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</si>
  <si>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</si>
  <si>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</si>
  <si>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</si>
  <si>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</si>
  <si>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</si>
  <si>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</si>
  <si>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</si>
  <si>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</si>
  <si>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</si>
  <si>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</si>
  <si>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</si>
  <si>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</si>
  <si>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</si>
  <si>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</si>
  <si>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</si>
  <si>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</si>
  <si>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</si>
  <si>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</si>
  <si>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</si>
  <si>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</si>
  <si>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</si>
  <si>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</si>
  <si>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</si>
  <si>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</si>
  <si>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</si>
  <si>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</si>
  <si>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</si>
  <si>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</si>
  <si>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</si>
  <si>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</si>
  <si>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</si>
  <si>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</si>
  <si>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</si>
  <si>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</si>
  <si>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</si>
  <si>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</si>
  <si>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</si>
  <si>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</si>
  <si>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</si>
  <si>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</si>
  <si>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</si>
  <si>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</si>
  <si>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</si>
  <si>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</si>
  <si>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</si>
  <si>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</si>
  <si>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</si>
  <si>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</si>
  <si>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</si>
  <si>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</si>
  <si>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</si>
  <si>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</si>
  <si>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</si>
  <si>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</si>
  <si>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</si>
  <si>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</si>
  <si>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</si>
  <si>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</si>
  <si>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</si>
  <si>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12°</t>
  </si>
  <si>
    <t>14°</t>
  </si>
  <si>
    <t>16°</t>
  </si>
  <si>
    <t>17°</t>
  </si>
  <si>
    <t>*)</t>
  </si>
  <si>
    <t>(zusätzliches Kleben nicht erforderlich)</t>
  </si>
  <si>
    <t>(additional bonding not required)</t>
  </si>
  <si>
    <t>(pas de collage requis)</t>
  </si>
  <si>
    <t>(incollaggio aggiuntivo non necessario)</t>
  </si>
  <si>
    <t>(dodatečné lepení není potřeba)</t>
  </si>
  <si>
    <t>(dodatkowe klejenie niewymagane)</t>
  </si>
  <si>
    <t>(további ragasztás nem szükséges)</t>
  </si>
  <si>
    <t>(dodatočné lepenie nie je potrebné)</t>
  </si>
  <si>
    <t>(extra verlijming niet nodig)</t>
  </si>
  <si>
    <t>(dodatno lepljenje ni potrebno)</t>
  </si>
  <si>
    <t>(extra limning krävs ej)</t>
  </si>
  <si>
    <t>(ekstra klæbning er ikke påkrævet)</t>
  </si>
  <si>
    <t>(ekstra liming er ikke nødvendig)</t>
  </si>
  <si>
    <t>(dodatno lijepljenje nije potrebno)</t>
  </si>
  <si>
    <t>ca. ⌀ 100</t>
  </si>
  <si>
    <t>approx. ⌀ 100</t>
  </si>
  <si>
    <t>env. ⌀ 100</t>
  </si>
  <si>
    <t>Ø ca. 100</t>
  </si>
  <si>
    <t>Ø około 100</t>
  </si>
  <si>
    <t>Ø kb. 100</t>
  </si>
  <si>
    <t>Ø cca 100</t>
  </si>
  <si>
    <t>Ø cirka 100</t>
  </si>
  <si>
    <t>cca. ⌀ 100</t>
  </si>
  <si>
    <t>With rhomboid roof tiles 44 × 44, it is necessary to install a base plate in order to mount the roof anchor hook (e.g. if a seam is lying above a rafter in the installation area). Double-skin roof structure: 2 fixing screws 8 × 220 mm. Single-skin roof structure: 2 fixing screws 8 × 120 mm.</t>
  </si>
  <si>
    <t>W przypadku dachówki romb 44 × 44 konieczne jest zamontowanie płyty podkładowej w celu zamocowania dachowych haków zabezpieczających (np. jeśli w obszarze mocowania nad krokwią znajduje się złożenie). Dwupowłokowa konstrukcja dachu: 2 śruby mocujące 8 × 220 mm. Jednopowłokowa konstrukcja dachu: 2 śruby mocujące 8 × 120 mm.</t>
  </si>
  <si>
    <t>With rhomboid roof tiles 44 × 44, it is necessary to install a base plate in order to mount the pipe-style snow guard bracket (e.g. if a seam is lying above a rafter in the installation area). Double-skin roof structure: 2 fixing screws 8 × 220 mm. Single-skin roof structure: 2 fixing screws 8 × 120 mm.</t>
  </si>
  <si>
    <t>W przypadku dachówki romb 44 × 44 konieczne jest zamontowanie płyty podkładowej w celu zamocowania elementów montażowych zabezpieczeń przeciwśniegowych (np. jeśli w obszarze mocowania nad krokwią znajduje się złożenie). Dwupowłokowa konstrukcja dachu: 2 śruby mocujące 8 × 220 mm. Jednopowłokowa konstrukcja dachu: 2 śruby mocujące 8 × 120 mm.</t>
  </si>
  <si>
    <t>With rhomboid roof tiles 29 × 29, it is necessary to install a base plate in order to mount the roof anchor hook (e.g. if a seam is lying above a rafter in the installation area). Double-skin roof structure: 2 fixing screws 8 × 220 mm. Single-skin roof structure: 2 fixing screws 8 × 120 mm.</t>
  </si>
  <si>
    <t>W przypadku dachówki romb 29 × 29 konieczne jest zamontowanie płyty podkładowej w celu zamocowania dachowych haków zabezpieczających (np. jeśli w obszarze mocowania nad krokwią znajduje się złożenie). Dwupowłokowa konstrukcja dachu: 2 śruby mocujące 8 × 220 mm. Jednopowłokowa konstrukcja dachu: 2 śruby mocujące 8 × 120 mm.</t>
  </si>
  <si>
    <t>With rhomboid roof tiles 29 × 29, it is necessary to install a base plate in order to mount the pipe-style snow guard bracket. Double-skin roof structure: 2 fixing screws 8 × 220 mm. Single-skin roof structure: 2 fixing screws 8 × 120 mm.</t>
  </si>
  <si>
    <t>W przypadku dachówki romb 29 × 29 konieczne jest zamontowanie płyty podkładowej w celu zamocowania elementów montażowych zabezpieczeń przeciwśniegowych. Dwupowłokowa konstrukcja dachu: 2 śruby mocujące 8 × 220 mm. Jednopowłokowa konstrukcja dachu: 2 śruby mocujące 8 × 120 mm.</t>
  </si>
  <si>
    <t>With shingles, it is necessary to install a base plate in order to mount the roof anchor hook (e.g. if a seam is lying above a rafter in the installation area). Double-skin roof structure: 2 fixing screws 8 × 220 mm. Single-skin roof structure: 2 fixing screws 8 × 120 mm.</t>
  </si>
  <si>
    <t>W przypadku dachówki łupkowej konieczne jest zamontowanie płyty podkładowej w celu zamocowania dachowych haków zabezpieczających (np. jeśli w obszarze mocowania nad krokwią znajduje się złożenie). Dwupowłokowa konstrukcja dachu: 2 śruby mocujące 8 × 220 mm. Jednopowłokowa konstrukcja dachu: 2 śruby mocujące 8 × 120 mm.</t>
  </si>
  <si>
    <t>With shingles, it is necessary to install a base plate in order to mount the pipe-style snow guard bracket (e.g. if a seam is lying above a rafter in the installation area). Double-skin roof structure: 2 fixing screws 8 × 220 mm. Single-skin roof structure: 2 fixing screws 8 × 120 mm.</t>
  </si>
  <si>
    <t>W przypadku dachówki łupkowej konieczne jest zamontowanie płyty podkładowej w celu zamocowania elementów montażowych zabezpieczeń przeciwśniegowych (np. jeśli w obszarze mocowania nad krokwią znajduje się złożenie). Dwupowłokowa konstrukcja dachu: 2 śruby mocujące 8 × 220 mm. Jednopowłokowa konstrukcja dachu: 2 śruby mocujące 8 × 120 mm.</t>
  </si>
  <si>
    <t>With small-format roof elements, it may be necessary to install a base plate in order to mount the pipe-style snow guard system (e.g. if a seam is lying above a rafter in the installation area). Double-skin roof structure: 4 fixing screws 8 × 220 mm. Single-skin roof structure: 4 fixing screws 8 × 120 mm.</t>
  </si>
  <si>
    <t>W przypadku małoformatowych elementów dachowych konieczne jest zamontowanie płyty podkładowej w celu zamocowania systemu zabezpieczeń przeciwśniegowych (np. jeśli w obszarze mocowania nad krokwią znajduje się złożenie). Dwupowłokowa konstrukcja dachu: 4 śruby mocujące 8 × 220 mm. Jednopowłokowa konstrukcja dachu: 4 śruby mocujące 8 × 120 mm.</t>
  </si>
  <si>
    <t>With small-format roof elements, it may be necessary to install a base plate in order to mount the roof anchor hook (e.g. if a seam is lying above a rafter in the installation area). Double-skin roof structure: 2 fixing screws 8 × 220 mm. Single-skin roof structure: 2 fixing screws 8 × 120 mm.</t>
  </si>
  <si>
    <t>W przypadku małoformatowych elementów dachowych konieczne jest zamontowanie płyty podkładowej w celu zamocowania dachowych haków zabezpieczających (np. jeśli w obszarze mocowania nad krokwią znajduje się złożenie). Dwupowłokowa konstrukcja dachu: 2 śruby mocujące 8 × 220 mm. Jednopowłokowa konstrukcja dachu: 2 śruby mocujące 8 × 120 mm.</t>
  </si>
  <si>
    <t>With small-format roof elements, it may be necessary to install a base plate in order to mount the mountain snow guard bracket (e.g. if a seam is lying above a rafter in the installation area). Double-skin roof structure: 2 fixing screws 8 × 220 mm. Single-skin roof structure: 2 fixing screws 8 × 120 mm.</t>
  </si>
  <si>
    <t>W przypadku małoformatowych elementów dachowych konieczne jest zamontowanie płyty podkładowej w celu zamocowania elementów montażowych osłon przeciwśniegowych stosowanych na terenach górskich (np. jeśli w obszarze mocowania nad krokwią znajduje się złożenie). Dwupowłokowa konstrukcja dachu: 2 śruby mocujące 8 × 220 mm. Jednopowłokowa konstrukcja dachu: 2 śruby mocujące 8 × 120 mm.</t>
  </si>
  <si>
    <t>With small-format roof elements, it may be necessary to install a base plate in order to mount the pipe-style snow guard bracket (e.g. if a seam is lying above a rafter in the installation area). Double-skin roof structure: 2 fixing screws 8 × 220 mm. Single-skin roof structure: 2 fixing screws 8 × 120 mm.</t>
  </si>
  <si>
    <t>With small-format roof elements, it may be necessary to install a base plate in order to mount the Vario or Fix solar bracket (e.g. if a seam is lying above a rafter in the installation area). Double-skin roof structure: 2 fixing screws 8 × 220 mm. Single-skin roof structure: 2 fixing screws 8 × 120 mm.</t>
  </si>
  <si>
    <t>Zweischaliger Dachaufbau: 2 Befestigungsschrauben 8 × 220 mm.</t>
  </si>
  <si>
    <t>Double-skin roof structure: 2 fixing screws 8 × 220 mm.</t>
  </si>
  <si>
    <t>toit double peau : 2 vis de fixation 8 × 220 mm.</t>
  </si>
  <si>
    <t>Struttura del tetto a due strati: 2 viti di fissaggio 8 × 220 mm.</t>
  </si>
  <si>
    <t>dvouplášťová střešní skladba:  4 ks připevňovací vruty 8x220 mm</t>
  </si>
  <si>
    <t>Dwupowłokowa konstrukcja dachu: 2 śruby mocujące 8 × 220 mm.</t>
  </si>
  <si>
    <t>Kéthéjú tető rétegrend: 2 db 8 × 220 mm-es rögzítőcsavar.</t>
  </si>
  <si>
    <t>Dvojplášťová skladba strechy: 2 upevňovacie skrutky 8 × 220 mm.</t>
  </si>
  <si>
    <t>Tweewandige dakmontage: 2 bevestigingsschroeven 8 × 220 mm.</t>
  </si>
  <si>
    <t>Strešna konstrukcija z dvojnim opažem: 2 pritrdilna vijaka 8 × 220 mm.</t>
  </si>
  <si>
    <t>Takkonstruktion med dubbla skal: 2 monteringsskruvar 8 × 220 mm.</t>
  </si>
  <si>
    <t>To-skals tagkonstruktion: 2 fastgørelsesskruer 8 × 220 mm.</t>
  </si>
  <si>
    <t>Tolags takoppbygging: 2 festeskruer 8 × 220 mm.</t>
  </si>
  <si>
    <t>Dvoslojna krovna konstrukcija: 2 pričvrsna vijka 8 × 220 mm.</t>
  </si>
  <si>
    <t>Einschaliger Dachaufbau: 2 Befestigungsschrauben 8 × 120 mm.</t>
  </si>
  <si>
    <t>Single-skin roof structure: 2 fixing screws 8 × 120 mm.</t>
  </si>
  <si>
    <t>toiture non ventilée : 2 vis de fixation 8 × 120 mm.</t>
  </si>
  <si>
    <t>Struttura del tetto monostrato: 2 viti di fissaggio 8 × 120 mm.</t>
  </si>
  <si>
    <t>jednoplášťová střešní skladba: 4 ks připevňovací vruty 8x120 mm</t>
  </si>
  <si>
    <t>Jednopowłokowa konstrukcja dachu: 2 śruby mocujące 8 × 120 mm.</t>
  </si>
  <si>
    <t>Egyhéjú tető rétegrend: 2 db 8 × 120 mm-es rögzítőcsavar.</t>
  </si>
  <si>
    <t>Jednoplášťová skladba strechy: 2 upevňovacie skrutky 8 × 120 mm.</t>
  </si>
  <si>
    <t>Enkelwandige dakmontage: 2 bevestigingsschroeven 8 × 120 mm.</t>
  </si>
  <si>
    <t>Strešna konstrukcija z enojnim opažem: 2 pritrdilna vijaka 8 × 120 mm.</t>
  </si>
  <si>
    <t>Takkonstruktion med enkelskal: 2 monteringsskruvar 8 × 120 mm.</t>
  </si>
  <si>
    <t>En-skals tagkonstruktion: 2 fastgørelsesskruer 8 × 120 mm.</t>
  </si>
  <si>
    <t>Ettlags takoppbygging: 2 festeskruer 8 × 120 mm.</t>
  </si>
  <si>
    <t>Jednoslojna krovna konstrukcija: 2 pričvrsna vijka 8 × 120 mm.</t>
  </si>
  <si>
    <t>Sparrenlänge: 7–12 m</t>
  </si>
  <si>
    <t>rafter length: 7–12 m</t>
  </si>
  <si>
    <t>longueur des chevrons : entre 7 et 12 m</t>
  </si>
  <si>
    <t>Lunghezza della trave: 7-12 m</t>
  </si>
  <si>
    <t>délka krokve 7-12 m</t>
  </si>
  <si>
    <t>Długość krokwi: 7–12 m</t>
  </si>
  <si>
    <t>szarufahosszúság: 7–12 m</t>
  </si>
  <si>
    <t>Dĺžka krokvy: 7 – 12 m</t>
  </si>
  <si>
    <t>Spantlengte: 7–12 m</t>
  </si>
  <si>
    <t>Dolžina špirovca: 7–12 m</t>
  </si>
  <si>
    <t>Längd på sparre: 7–12 m</t>
  </si>
  <si>
    <t>Spærlængde: 7–12 m</t>
  </si>
  <si>
    <t>Sperrelengde: 7–12 m</t>
  </si>
  <si>
    <t>Duljina roženica: 7-12 m</t>
  </si>
  <si>
    <t>Dachflächenfenster mit Einschubkeil über 25° Dachneigung.</t>
  </si>
  <si>
    <t>Roof window flashing with an insert wedge on a roof pitch over 25°.</t>
  </si>
  <si>
    <t>Fenêtre de toit avec coyau pour pentes de toit supérieures à 25°</t>
  </si>
  <si>
    <t>Okno dachowe z ościeżnicą klinową poniżej 25° nachylenia dachu.</t>
  </si>
  <si>
    <t>Tetősíkablak betétes ékkel 25°-os tetőhajlásszög felett.</t>
  </si>
  <si>
    <t>Dakraam met insteekspie boven 25° dakhelling.</t>
  </si>
  <si>
    <t>Ležeći krovni prozor s klinom koji se uvlači preko 25° nagiba krova.</t>
  </si>
  <si>
    <t>Anwendung in schneereichen Gebieten.</t>
  </si>
  <si>
    <t>Installation in snowy areas.</t>
  </si>
  <si>
    <t>Utilisation dans les régions à fort enneigement.</t>
  </si>
  <si>
    <t>Utilizzo in zone nevose.</t>
  </si>
  <si>
    <t>Stosowanie na terenach, gdzie występują opady śniegu.</t>
  </si>
  <si>
    <t>Havas területeken való használat.</t>
  </si>
  <si>
    <t>Použitie v oblastiach bohatých na sneh.</t>
  </si>
  <si>
    <t>Gebruik in besneeuwde gebieden.</t>
  </si>
  <si>
    <t>Uporaba na območjih z veliko snega.</t>
  </si>
  <si>
    <t>Applicering i snörika områden.</t>
  </si>
  <si>
    <t>Anvendelse i snerige områder.</t>
  </si>
  <si>
    <t>Bruk i snørike områder.</t>
  </si>
  <si>
    <t>Primjena u snježnim područjima.</t>
  </si>
  <si>
    <t>Die Notwendigkeit des Einschubkeils ist abhängig von Objekteigenschaften, Standort sowie vom Vorhandensein eines Schneeschutzes.</t>
  </si>
  <si>
    <t>The need for the insert wedge depends on the building’s properties, the location and whether or not there is a snow protection system.</t>
  </si>
  <si>
    <t>L’utilisation ou non d’un coyau sera fonction des particularités du bâtiment, de sa situation géographique et de la présence ou non d’un système de rétention de neige.</t>
  </si>
  <si>
    <t>La necessità del cuneo di inserimento dipende dalle caratteristiche dell'immobile, dalla posizione, nonché dalla presenza di un paraneve.</t>
  </si>
  <si>
    <t>Konieczność zastosowania klina wsuwanego zależy od charakterystyki obiektu, lokalizacji, a także obecności zabezpieczeń przeciwśniegowych.</t>
  </si>
  <si>
    <t>A betétes ék szükségessége az épület jellemzőitől, a helytől, valamint a hóvédelem meglététől függ.</t>
  </si>
  <si>
    <t>Potreba použitia vloženého klinu závisí od vlastností objektu, lokality, ako aj od existencie protisnehovej ochrany.</t>
  </si>
  <si>
    <t>De noodzaak van de insteekspie hangt af van de kenmerken van het object, de plaats, alsmede de aanwezigheid van een sneeuwvanger.</t>
  </si>
  <si>
    <t>Potreba po vrivnem klinu je odvisna od lastnosti objekta, lokacije in od tega, ali je prisoten snegolov.</t>
  </si>
  <si>
    <t>Behovet av inskjutningskilen beror på fastighetens egenskaper, läget och om det finns snöskydd.</t>
  </si>
  <si>
    <t>Behovet for skydekilen afhænger af ejendommens egenskaber, beliggenheden og om der er snesikring.</t>
  </si>
  <si>
    <t>Behovet for innskyvningskilen avhenger av eiendommens egenskaper, beliggenhet og om det foreligger snøsikring.</t>
  </si>
  <si>
    <t>Potreba za klinom ovisi o svojstvima objekta, lokaciji i ima li zaštitu od snijega.</t>
  </si>
  <si>
    <t>Der fachgerechte Einbau der Dachflächenfenster erfolgt gemäß den Herstellerrichtlinien des Dachflächenfensters.</t>
  </si>
  <si>
    <t>Professional installation of the roof window flashing should be carried out according to the manufacturer’s guidelines for the roof window flashing.</t>
  </si>
  <si>
    <t>Veiller à ce que la pose soit effectuée par un professionnel et conformément aux instructions fournies par le fabricant de la fenêtre de toit.</t>
  </si>
  <si>
    <t>L'installazione professionale delle finestre per tetto viene effettuata secondo le linee guida del produttore delle finestre.</t>
  </si>
  <si>
    <t>Konieczne jest przeprowadzenie fachowego montażu okna dachowego zgodnie z wytycznymi jego producenta.</t>
  </si>
  <si>
    <t>A szakszerű beépítést a tetősíkablak gyártójának útmutatója szerint kell elvégezni.</t>
  </si>
  <si>
    <t>Pri odbornej montáži sa musí postupovať podľa smerníc výrobcu strešného okna.</t>
  </si>
  <si>
    <t>De professionele montage van het dakraam vindt plaats volgens de fabrikantrichtlijnen van het dakraam.</t>
  </si>
  <si>
    <t>Profesionalna montaža strešnega okna poteka po navodilih proizvajalca strešnega okna.</t>
  </si>
  <si>
    <t>Professionell montering av takfönstret utförs i enlighet med tillverkarens riktlinjer för takfönstret.</t>
  </si>
  <si>
    <t>Professionel montering af ​tagvinduet sker efter tagvinduets producentvejledning.</t>
  </si>
  <si>
    <t>Den profesjonelle monteringen skjer i henhold til produsentens retningslinjer for takvinduet.</t>
  </si>
  <si>
    <t>Profesionalna montaža ležećeg krovnog prozora provodi se prema uputama proizvođača ležećeg krovnog prozora.</t>
  </si>
  <si>
    <t>AT</t>
  </si>
  <si>
    <t>EN</t>
  </si>
  <si>
    <t>FR</t>
  </si>
  <si>
    <t>IT</t>
  </si>
  <si>
    <t>CZ</t>
  </si>
  <si>
    <t>PL</t>
  </si>
  <si>
    <t>HU</t>
  </si>
  <si>
    <t>SK</t>
  </si>
  <si>
    <t>NL</t>
  </si>
  <si>
    <t>SW</t>
  </si>
  <si>
    <t>DK</t>
  </si>
  <si>
    <t>NO</t>
  </si>
  <si>
    <t>HR</t>
  </si>
  <si>
    <t>Bei kleinformatigen Dachelementen kann es erforderlich sein, eine Unterlagsplatte einzubauen, um das Schneerechensystem zu montieren (z. B. wenn ein Falz im Montagebereich über dem Sparren liegt).</t>
  </si>
  <si>
    <t>With small-format roof elements, it may be necessary to install a base plate in order to mount the pipe-style snow guard system (e.g. if a seam is lying above a rafter in the installation area).</t>
  </si>
  <si>
    <t>Pour les éléments de toiture de petit format, la pose d’une plaque de support peut être requise avant l’installation du système pare-neige. C’est le cas par exemple lorsqu’un joint se trouve directement au-dessus d’un chevron, à l’endroit où l’élément doit être monté.</t>
  </si>
  <si>
    <t>Per gli elementi di copertura del tetto di piccolo formato, può essere necessario installare una sottopiastra per montare il sistema a tubi fermaneve (ad es. se c'è un'aggraffatura nella zona di montaggio sopra il travetto).</t>
  </si>
  <si>
    <t>U maloformátových krytin může být v některých případech nutné provádět montáž držáku trubkové profilované sněhové zábrany na montážní podložku (např. drážka v místě krokve).</t>
  </si>
  <si>
    <t>W przypadku małoformatowych elementów dachowych konieczne jest zamontowanie płyty podkładowej w celu zamocowania systemu zabezpieczeń przeciwśniegowych (np. jeśli w obszarze mocowania nad krokwią znajduje się złożenie).</t>
  </si>
  <si>
    <t>Kis méretű tetőfedő elemek esetében a hófogó rendszer felszereléséhez szükséges lehet egy alátétlemez beszerelése (pl. ha a szarufa feletti szerelési területen korc van).</t>
  </si>
  <si>
    <t>Pri maloformátových strešných prvkoch môže byť potrebné zabudovanie spevňovacej podložky, aby bolo možné namontovať systémový rúrkový zachytávač snehu (napr. keď drážka v montážnej oblasti leží nad krokvami).</t>
  </si>
  <si>
    <t>Bij dakelementen van klein formaat moet wellicht een steunplaat worden aangebracht om het sneeuwharksysteem te monteren (bijv. als er een sponning in het montagegebied boven de dakspant zit).</t>
  </si>
  <si>
    <t>Pri strešnih elementih majhnega formata je morda potrebno namestiti podložno ploščo za montažo snegolovnega sistema (npr. če je zgib v območju montaže nad špirovci).</t>
  </si>
  <si>
    <t>Vid takelement i småformat kan det vara nödvändigt att installera ett mellanlägg för att montera snökratssystemet (t.ex. om det finns en fals i monteringsytan ovanför takbjälken).</t>
  </si>
  <si>
    <t>Ved mindre tagelementer kan det være nødvendigt at montere en underlagsplade for at montere snesystemet (f.eks. hvis en fals i monteringsområdet er over spær).</t>
  </si>
  <si>
    <t>Med takelementer i småformat kan det være nødvendig å installere en underlagsplate for å kunne montere snøholdersystemet (f.eks. når en fals i monteringsområdet ligger over sperrebjelkene).</t>
  </si>
  <si>
    <t>Kod krovnih elemenata malog formata može biti potrebno ugraditi podlošku za montažu sustava rešetkastog snjegobrana (npr. ako je falc u području montaže iznad roženica).</t>
  </si>
  <si>
    <t>With small-format roof elements, it may be necessary to install a base plate in order to mount the roof anchor hook (e.g. if a seam is lying above a rafter in the installation area).</t>
  </si>
  <si>
    <t>U maloformátových krytin může být v některých případech nutné provádět montáž bezpečnostního háku na montážní podložku (např. drážka v místě krokve).</t>
  </si>
  <si>
    <t>Bei kleinformatigen Dachelementen kann es erforderlich sein, eine Unterlagsplatte einzubauen, um die Gebirgsschneefangstütze zu montieren (z. B. wenn ein Falz im Montagebereich über dem Sparren liegt).</t>
  </si>
  <si>
    <t>With small-format roof elements, it may be necessary to install a base plate in order to mount the mountain snow guard bracket (e.g. if a seam is lying above a rafter in the installation area).</t>
  </si>
  <si>
    <t>Pour les éléments de toiture de petit format, la pose d’une plaque de support peut être requise avant l’installation du support de pare-neige pour rondins. C’est le cas par exemple lorsqu’un joint se trouve directement au-dessus d’un chevron, à l’endroit où l’élément doit être monté.</t>
  </si>
  <si>
    <t>Per gli elementi di copertura di piccolo formato, può essere necessario installare una sottopiastra per montare la staffa fermaneve per legno tondo (ad es. se c'è un'aggraffatura nella zona di montaggio sopra il travetto).</t>
  </si>
  <si>
    <t>U maloformátových krytin může být v některých případech nutné provádět montáž držáku kulatiny na montážní podložku (např. drážka v místě krokve).</t>
  </si>
  <si>
    <t>W przypadku małoformatowych elementów dachowych konieczne jest zamontowanie płyty podkładowej w celu zamocowania elementów montażowych osłon przeciwśniegowych stosowanych na terenach górskich (np. jeśli w obszarze mocowania nad krokwią znajduje się złożenie).</t>
  </si>
  <si>
    <t>Kis méretű tetőfedő elemek esetében a hófogórönk-tartó elem felszereléséhez szükséges lehet egy alátétlemez beszerelése (pl. ha a szarufa feletti szerelési területen korc van).</t>
  </si>
  <si>
    <t>Pri maloformátových strešných prvkoch môže byť potrebné zabudovanie spevňovacej podložky, aby bolo možné namontovať držiak horského zachytávača snehu (napr. keď drážka v montážnej oblasti leží nad krokvami).</t>
  </si>
  <si>
    <t>Bij dakelementen van klein formaat moet wellicht een steunplaat worden aangebracht om de steensneeuwvanger te monteren (bijv. als er een sponning in het montagegebied boven de dakspant zit).</t>
  </si>
  <si>
    <t>Pri strešnih elementih majhnega formata je morda potrebno namestiti podložno ploščo za montažo gorskega snegolovnega opornika (npr. če je zgib v območju montaže nad špirovci).</t>
  </si>
  <si>
    <t>Vid takelement i småformat kan det vara nödvändigt att installera ett mellanlägg för att montera fjällsnöskyddsstödet (t.ex. om det finns en fals i monteringsytan ovanför takbjälken).</t>
  </si>
  <si>
    <t>Ved mindre tagelementer kan det være nødvendigt at montere en underlagsplade for at montere bjergsnesystemet (f.eks. hvis en fals i monteringsområdet er over spær).</t>
  </si>
  <si>
    <t>Med takelementer i småformat kan det være nødvendig å installere en underlagsplate for å kunne montere snøstoppere (f.eks. når en fals i monteringsområdet ligger over sperrebjelkene).</t>
  </si>
  <si>
    <t>Kod krovnih elemenata malog formata može biti potrebno ugraditi podlošku za montažu nosača planinskog snjegobrana (npr. ako je falc u području montaže iznad roženica).</t>
  </si>
  <si>
    <t>Bei kleinformatigen Dachelementen kann es erforderlich sein, eine Unterlagsplatte einzubauen, um den Schneerechenhaken montieren (z. B. wenn ein Falz im Montagebereich über dem Sparren liegt).</t>
  </si>
  <si>
    <t>With small-format roof elements, it may be necessary to install a base plate in order to mount the pipe-style snow guard bracket (e.g. if a seam is lying above a rafter in the installation area).</t>
  </si>
  <si>
    <t>Pour les éléments de toiture de petit format, la pose d’une plaque de support peut être requise avant l’installation du crochet pour tubes pare-neige. C’est le cas par exemple lorsqu’un joint se trouve directement au-dessus d’un chevron, à l’endroit où l’élément doit être monté.</t>
  </si>
  <si>
    <t>Per gli elementi di copertura di piccolo formato, può essere necessario installare una sottopiastra per montare la staffa per tubi fermaneve (ad es. se c'è un'aggraffatura nella zona di montaggio sopra il travetto).</t>
  </si>
  <si>
    <t>U maloformátových krytin může být v některých případech nutné provádět montáž držáku sněhové zábrany na montážní podložku (např. drážka v místě krokve).</t>
  </si>
  <si>
    <t>W przypadku małoformatowych elementów dachowych konieczne jest zamontowanie płyty podkładowej w celu zamocowania systemu elementów montażowych zabezpieczeń przeciwśniegowych (np. jeśli w obszarze mocowania nad krokwią znajduje się złożenie).</t>
  </si>
  <si>
    <t>Kis méretű tetőfedő elemek esetében a hófogórúd-tartó elem felszereléséhez szükséges lehet egy alátétlemez beszerelése (pl. ha a szarufa feletti szerelési területen korc van).</t>
  </si>
  <si>
    <t>Pri maloformátových strešných prvkoch môže byť potrebné zabudovanie spevňovacej podložky, aby bolo možné namontovať držiak rúrkového zachytávača snehu (napr. keď drážka v montážnej oblasti leží nad krokvami).</t>
  </si>
  <si>
    <t>Bij dakelementen van klein formaat moet wellicht een steunplaat worden aangebracht om de sneeuwharkhaak te monteren (bijv. als er een sponning in het montagegebied boven de dakspant zit).</t>
  </si>
  <si>
    <t>Pri strešnih elementih majhnega formata je morda potrebno namestiti podložko za montažo snegolova (npr. če je zgib v območju montaže nad špirovci).</t>
  </si>
  <si>
    <t>Vid takelement i småformat kan det vara nödvändigt att installera ett mellanlägg för att montera snökratskroken (t.ex. om det finns en fals i monteringsytan ovanför takbjälken).</t>
  </si>
  <si>
    <t>Ved mindre tagelementer kan det være nødvendigt at montere en underlagsplade for at montere snekrogen (f.eks. hvis en fals i monteringsområdet er over spær).</t>
  </si>
  <si>
    <t>Med takelementer i småformat kan det være nødvendig å installere en underlagsplate for å kunne montere kroken til snøstopperen (f.eks. når en fals i monteringsområdet ligger over sperrebjelkene).</t>
  </si>
  <si>
    <t>Kod krovnih elemenata malog formata može biti potrebno ugraditi podlošku za montažu kuke za rešetkasti snjegobran (npr. ako je falc u području montaže iznad roženica).</t>
  </si>
  <si>
    <t>With small-format roof elements, it may be necessary to install a base plate in order to mount the Vario or Fix solar bracket (e.g. if a seam is lying above a rafter in the installation area).</t>
  </si>
  <si>
    <t>U maloformátových krytin může být v některých případech nutné provádět montáž  solárního držáku Vario nebo Fix na montážní podložku (např. drážka v místě krokve).</t>
  </si>
  <si>
    <t>ca. 15</t>
  </si>
  <si>
    <t>approx. 15</t>
  </si>
  <si>
    <t>env. 15</t>
  </si>
  <si>
    <t>około 15</t>
  </si>
  <si>
    <t>kb. 15</t>
  </si>
  <si>
    <t>cca 15</t>
  </si>
  <si>
    <t>cirka 15</t>
  </si>
  <si>
    <t>cca. 15</t>
  </si>
  <si>
    <t>ca. 20</t>
  </si>
  <si>
    <t>approx. 20</t>
  </si>
  <si>
    <t>env. 20</t>
  </si>
  <si>
    <t>około 20</t>
  </si>
  <si>
    <t>kb. 20</t>
  </si>
  <si>
    <t>cca 20</t>
  </si>
  <si>
    <t>cirka 20</t>
  </si>
  <si>
    <t>cca. 20</t>
  </si>
  <si>
    <t>ca. 50</t>
  </si>
  <si>
    <t>approx. 50</t>
  </si>
  <si>
    <t>env. 50</t>
  </si>
  <si>
    <t>około 50</t>
  </si>
  <si>
    <t>kb. 50</t>
  </si>
  <si>
    <t>cca 50</t>
  </si>
  <si>
    <t>cirka 50</t>
  </si>
  <si>
    <t>cca. 50</t>
  </si>
  <si>
    <t>DACHFLÄCHENFENSTER MIT AUFKEILRAHMEN</t>
  </si>
  <si>
    <t>ROOF WINDOW FLASHING WITH WEDGE FRAME</t>
  </si>
  <si>
    <t>FENÊTRE DE TOIT AVEC SOUS-COSTIÈRE</t>
  </si>
  <si>
    <t>FINESTRA PER TETTO CON TELAIO A CUNEI</t>
  </si>
  <si>
    <t>STŘEŠNÍ OKNO SE ZVEDACÍM RÁMEM</t>
  </si>
  <si>
    <t>OKNA DACHOWE Z OŚCIEŻNICAMI KLINOWYMI</t>
  </si>
  <si>
    <t>ÉKELT KERETES TETŐABLAKOK</t>
  </si>
  <si>
    <t>STREŠNÉ OKNO S KLINOVÝM RÁMOM</t>
  </si>
  <si>
    <t>DAKVENSTERS MET SPLEETKOZIJNEN</t>
  </si>
  <si>
    <t>STREŠNO OKNO S KLINASTIM OKVIRJEM</t>
  </si>
  <si>
    <t>TAKFÖNSTER MED KILRAMAR</t>
  </si>
  <si>
    <t>TAGVINDUE MED KILERAMME</t>
  </si>
  <si>
    <t>TAKVINDU MED KILEKARMER</t>
  </si>
  <si>
    <t>LEŽEĆI KROVNI PROZOR S OKVIROM</t>
  </si>
  <si>
    <t>(zusätzliches Nieten nicht erforderlich)</t>
  </si>
  <si>
    <t>(additional riveting not required)</t>
  </si>
  <si>
    <t>(pas de rivetage requis)</t>
  </si>
  <si>
    <t>(rivettatura aggiuntiva non necessaria)</t>
  </si>
  <si>
    <t>(dodatečné nýtování není nutné)</t>
  </si>
  <si>
    <t>(dodatkowe nitowanie niewymagane)</t>
  </si>
  <si>
    <t>(további szegecselés nem szükséges)</t>
  </si>
  <si>
    <t>(dodatočné nitovanie nie je potrebné)</t>
  </si>
  <si>
    <t>(extra klinknagels niet nodig)</t>
  </si>
  <si>
    <t>(dodatno zakovičenje ni potrebno)</t>
  </si>
  <si>
    <t>(extra nitning krävs ej)</t>
  </si>
  <si>
    <t>(ekstra nitning er ikke påkrævet)</t>
  </si>
  <si>
    <t>(ekstra spikring er ikke nødvendig)</t>
  </si>
  <si>
    <t>(dodatno zakivanje nije potrebno)</t>
  </si>
  <si>
    <t>mind. dreifacher Durchmesser (24 mm)</t>
  </si>
  <si>
    <t>at least three times the diameter (24 mm)</t>
  </si>
  <si>
    <t>au moins le triple du diamètre (24 mm)</t>
  </si>
  <si>
    <t>≤ 3 x Ø = 24 mm</t>
  </si>
  <si>
    <t>0–419</t>
  </si>
  <si>
    <t>0-419</t>
  </si>
  <si>
    <t>30–80*</t>
  </si>
  <si>
    <t>30-80*</t>
  </si>
  <si>
    <t>Trennlage</t>
  </si>
  <si>
    <t>separation layer</t>
  </si>
  <si>
    <t>couche de séparation</t>
  </si>
  <si>
    <t>Strato di separazione</t>
  </si>
  <si>
    <t>Separační vrstva</t>
  </si>
  <si>
    <t>Warstwa rozdzielająca</t>
  </si>
  <si>
    <t>elválasztóréteg</t>
  </si>
  <si>
    <t>separačná vrstva</t>
  </si>
  <si>
    <t>Scheidingslaag</t>
  </si>
  <si>
    <t>Ločilna plast</t>
  </si>
  <si>
    <t>separationsskikt</t>
  </si>
  <si>
    <t>Skillelag</t>
  </si>
  <si>
    <t>Razdjelni sloj</t>
  </si>
  <si>
    <t>Länderspezifische Vorgaben beachten (Unterdach, keine Kehlen oder Durchdringungen usw.).</t>
  </si>
  <si>
    <t>Observe the national guidelines (roof underlay, no valleys or penetrations, etc.).</t>
  </si>
  <si>
    <t>Zohlednit národní technické předpisy (pojistná hydroizolace, úžlabí bez průniků,…)</t>
  </si>
  <si>
    <t>az országspecifikus követelményeket be kell tartani (alsó tetősík, vápa vagy áttörések nélkül, stb.).</t>
  </si>
  <si>
    <t>Poštujte zahtjeve specifične za zemlju (potkrov, bez uvala ili prodora, itd.).</t>
  </si>
  <si>
    <t>Dichtmittel in Längsfälzen.</t>
  </si>
  <si>
    <t>Sealant in longitudinal seams.</t>
  </si>
  <si>
    <t>Garniture d’étanchéité dans les agrafures longitudinales.</t>
  </si>
  <si>
    <t>Sigillante nelle aggraffature longitudinali.</t>
  </si>
  <si>
    <t>Těsnění v drážkách</t>
  </si>
  <si>
    <t>Uszczelnienie w rąbkach podłużnych.</t>
  </si>
  <si>
    <t>tömítőanyag a hosszirányú korcokban.</t>
  </si>
  <si>
    <t>Prostriedok na utesnenie v pozdĺžnych drážkach.</t>
  </si>
  <si>
    <t>Kit in lengtesponning.</t>
  </si>
  <si>
    <t>Tesnila in vzdolžno pregibanje.</t>
  </si>
  <si>
    <t>Tätningsmedel i längsgående falsar.</t>
  </si>
  <si>
    <t>Tætningsmiddel i langsgående fals.</t>
  </si>
  <si>
    <t>Tetningsmiddel i langsgående falser.</t>
  </si>
  <si>
    <t>Brtvilo u uzdužnim falcima.</t>
  </si>
  <si>
    <t>Information:</t>
  </si>
  <si>
    <t>Pour information :</t>
  </si>
  <si>
    <t>Informazione:</t>
  </si>
  <si>
    <t>Informace:</t>
  </si>
  <si>
    <t>Informacje:</t>
  </si>
  <si>
    <t>Információk:</t>
  </si>
  <si>
    <t>Informácia:</t>
  </si>
  <si>
    <t>Informatie:</t>
  </si>
  <si>
    <t>Informacija:</t>
  </si>
  <si>
    <t>Informasjon:</t>
  </si>
  <si>
    <t>Lüftungsquerschnitt der Froschmaulluken: ca. 30 cm²</t>
  </si>
  <si>
    <t>air intake section of frog-mouth vents: approx. 30 cm²</t>
  </si>
  <si>
    <t>section d’aération des chatières : env. 30 cm²</t>
  </si>
  <si>
    <t>Sezione di ventilazione della bocchetta di aerazione: circa 30 cm²</t>
  </si>
  <si>
    <t>Odvětrávací průřez tvarovky: cca 30 cm²</t>
  </si>
  <si>
    <t>Efektywny przekrój wentylacyjny pokrywy wywietrzników ok. 30 cm²</t>
  </si>
  <si>
    <t>A szellőzőelemek szellőzési keresztmetszete: kb. 30 cm²</t>
  </si>
  <si>
    <t>Vetrací prierez odvetrávacích tvaroviek: cca 30 cm²</t>
  </si>
  <si>
    <t>Ventilatie-doorsnede van de kikkermondluiken: ca. 30 cm²</t>
  </si>
  <si>
    <t>zračni prerez žabjega zračnika: približno 30 cm²</t>
  </si>
  <si>
    <t>Ventilationstvärsnitt av grodluckor: ca 30 cm².</t>
  </si>
  <si>
    <t>Ventilationstværsnit for tagudluftning: cirka 30 cm²</t>
  </si>
  <si>
    <t>Ventilasjonstverrsnitt for froskemunnformede luker: ca. 30 cm²</t>
  </si>
  <si>
    <t>Slobodni presjek odzračnika: cca. 30 cm²</t>
  </si>
  <si>
    <t>Schalung und Trennlage sind entsprechend dem Lüftungsquerschnitt auszuschneiden (Durchmesser: ca. 10 cm).</t>
  </si>
  <si>
    <t>The air intake section must be taken into account when cutting out the sheathing (diameter: approx. 10 cm).</t>
  </si>
  <si>
    <t>Découper le voligeage et la couche de séparation en tenant compte de la section d’aération (diamètre : env. 10 cm).</t>
  </si>
  <si>
    <t>Tavolato e strato separatore devono essere tagliati secondo la sezione di ventilazione (diametro: circa 10 cm).</t>
  </si>
  <si>
    <t>Bednění a separační vrstvu je nutno vyříznout podle odvětrávacího průřezu (průměr: cca 10 cm).</t>
  </si>
  <si>
    <t>Szalunek i warstwa rozdzielająca muszą być wycięte zgodnie z efektywnym przekrojem wentylacyjnym (średnica: ok. 10 cm).</t>
  </si>
  <si>
    <t>A zsaluzatot és az elválasztóréteget a szellőzési keresztmetszetnek megfelelően kell kivágni (átmérő: kb. 10 cm).</t>
  </si>
  <si>
    <t>Debnenie a separačnú vrstvu treba vyrezať podľa vetracieho prierezu (priemer: cca 10 cm).</t>
  </si>
  <si>
    <t>De bekisting en de scheidingslaag moeten worden uitgesneden volgens de doorsnede van de ventilatie (diameter: ca. 10 cm).</t>
  </si>
  <si>
    <t>Opaž in ločilni sloj je treba izrezati glede na prečni prerez zračnika (premer: pribl. 10 cm).</t>
  </si>
  <si>
    <t>Formsättning och separationsskikt ska skäras ut enligt ventilationstvärsnittet (diameter: ca 10 cm).</t>
  </si>
  <si>
    <t>Forskalling og skillelag skal udskæres efter ventilationstværsnittet (diameter: ca. 10 cm).</t>
  </si>
  <si>
    <t>Forskaling og skillelag skjæres ut i henhold til ventilasjonstverrsnittet (diameter: ca. 10 cm).</t>
  </si>
  <si>
    <t>Oplatu i razdjelni sloj potrebno je izrezati prema slobodnom presjeku (promjer: cca. 10 cm).</t>
  </si>
  <si>
    <t>Die Dacheindeckung ist im Randbereich der Ausschnitte umlaufend mit einer 1 cm hohen Aufschweifung zu versehen.</t>
  </si>
  <si>
    <t>The edges of the cut-outs on the roof covering must be surrounded by a raised curve with a height of 1 cm.</t>
  </si>
  <si>
    <t>Border le pourtour de l’ouverture pratiquée dans la couverture en relevant celui-ci d’une hauteur de 1 cm.</t>
  </si>
  <si>
    <t>La copertura del tetto deve essere dotata di un rialzo di 1 cm di altezza intorno all'area del bordo dei ritagli.</t>
  </si>
  <si>
    <t>Na krytině v místě prostřihu vytvořte po obvodu zvednutí 1 cm.</t>
  </si>
  <si>
    <t>Wokół krawędzi wycięć na pokryciu dachowym należy wykonać wypukłość o wysokości 1 cm.</t>
  </si>
  <si>
    <t>A tetőfedést a kivágások szélénél 1 cm magas felhajtással kell ellátni.</t>
  </si>
  <si>
    <t>Strešná krytina musí mať v okrajovej oblasti výrezov po celom obvode 1 cm vysoký lem.</t>
  </si>
  <si>
    <t>De dakbedekking moet rondom de randzone van de uitsparingen worden voorzien van een opstand van 1 cm hoog.</t>
  </si>
  <si>
    <t>Strešna kritina mora v robnem območju izrezov imeti neprekinjen zavihan rob višine 1 cm.</t>
  </si>
  <si>
    <t>Takbeläggningen ska förses med en 1 cm hög förhöjning hela vägen runt urskärningarnas kanter.</t>
  </si>
  <si>
    <t>Tagdækningen skal forsynes med en 1 cm høj udblænding hele vejen rundt om udskæringernes kanter.</t>
  </si>
  <si>
    <t>Takbelegget skal forsynes med 1 cm høy krage hele veien rundt kantene på utskjæringene.</t>
  </si>
  <si>
    <t>Rubovi izreza na krovnom pokrovu moraju biti okruženi povišenom krivuljom visine 1 cm.</t>
  </si>
  <si>
    <t>Hinweis:</t>
  </si>
  <si>
    <t>Note:</t>
  </si>
  <si>
    <t>Remarque :</t>
  </si>
  <si>
    <t>Nota:</t>
  </si>
  <si>
    <t>Upozornění:</t>
  </si>
  <si>
    <t>Wskazówka:</t>
  </si>
  <si>
    <t>Megjegyzés:</t>
  </si>
  <si>
    <t>Upozornenie:</t>
  </si>
  <si>
    <t>Opmerking:</t>
  </si>
  <si>
    <t>Napotek:</t>
  </si>
  <si>
    <t>Bemærk:</t>
  </si>
  <si>
    <t>Merknad:</t>
  </si>
  <si>
    <t>Uputa:</t>
  </si>
  <si>
    <t>Verlegeschema P2 (4 Stk./m² – ersten beiden Reihen durchgehend)</t>
  </si>
  <si>
    <t>installation diagram P2 (4 pc. per m²; must be installed along the first two rows)</t>
  </si>
  <si>
    <t>Schéma de pose P2 (4 arrêts de neige par m² ; monter les arrêts de neige sans interruption sur toute la longueur des deux premières rangées)</t>
  </si>
  <si>
    <t>Schema di posa P2 (4 pz./m² - prime due file continue)</t>
  </si>
  <si>
    <r>
      <t>Schema rozmístění P2 (4 ks/m</t>
    </r>
    <r>
      <rPr>
        <vertAlign val="superscript"/>
        <sz val="11"/>
        <color indexed="8"/>
        <rFont val="Arial"/>
        <family val="2"/>
      </rPr>
      <t xml:space="preserve">2 </t>
    </r>
    <r>
      <rPr>
        <sz val="11"/>
        <color indexed="8"/>
        <rFont val="Arial"/>
        <family val="2"/>
      </rPr>
      <t>- první dvě řady průběžně)</t>
    </r>
  </si>
  <si>
    <t>Schemat montażowy P2 (4 szt./m² – pierwsze dwa rzędy ciągłe)</t>
  </si>
  <si>
    <t>P2 fektetési séma (4 db/m² – az első két sor folyamatos)</t>
  </si>
  <si>
    <t>Schéma montáže P2 (4 ks/m² – prvé dva rady kompletne)</t>
  </si>
  <si>
    <t>Installatieschema P2 (4 st./m² - eerste twee rijen doorlopend)</t>
  </si>
  <si>
    <t>Shema polaganja P2 (4 kos./m² – prvi dve vrsti neprekinjeno)</t>
  </si>
  <si>
    <t>Läggningsschema P2 (4 st/m² – första två raderna kontinuerliga)</t>
  </si>
  <si>
    <t>Læggediagram P2 (4 stk./m² - første to rækker gennemgående)</t>
  </si>
  <si>
    <t>Leggeskjema P2 (4 stk./m² – to første rader fortløpende)</t>
  </si>
  <si>
    <t>Shema postavljanja P2 (4 kom./m² – prva dva reda neprekidno)</t>
  </si>
  <si>
    <t>Verlegeschema P3 (8 Stk./m²)</t>
  </si>
  <si>
    <t>installation diagram P3 (8 pc. per m²)</t>
  </si>
  <si>
    <t>schéma de pose P3(8 arrêts de neige par m²)</t>
  </si>
  <si>
    <t>Schema di posa P3 (8 pz./m²)</t>
  </si>
  <si>
    <r>
      <t>Schema rozmístění P3 (8 ks/m</t>
    </r>
    <r>
      <rPr>
        <vertAlign val="superscript"/>
        <sz val="11"/>
        <color indexed="8"/>
        <rFont val="Arial"/>
        <family val="2"/>
      </rPr>
      <t>2</t>
    </r>
    <r>
      <rPr>
        <sz val="11"/>
        <color indexed="8"/>
        <rFont val="Arial"/>
        <family val="2"/>
      </rPr>
      <t>)</t>
    </r>
  </si>
  <si>
    <t>Schemat montażowy P3 (odpowiada pokryciu 8 szt./m²)</t>
  </si>
  <si>
    <t>P3 fektetési séma (8 db/m²)</t>
  </si>
  <si>
    <t>Schéma montáže P3 (8 ks/m²)</t>
  </si>
  <si>
    <t>Installatieschema P3 (8 st./m²)</t>
  </si>
  <si>
    <t>Shema polaganja P3 (8 kos./m²)</t>
  </si>
  <si>
    <t>Läggningsschema P3 (8 st/m² )</t>
  </si>
  <si>
    <t>Læggediagram P3 (8 stk./m²)</t>
  </si>
  <si>
    <t>Leggeskjema P3 (8 stk./m²)</t>
  </si>
  <si>
    <t>Shema postavljanja P3 (8 kom./m²)</t>
  </si>
  <si>
    <t>mind. 10</t>
  </si>
  <si>
    <t>min. 10</t>
  </si>
  <si>
    <t>au moins 10</t>
  </si>
  <si>
    <t>almeno 10</t>
  </si>
  <si>
    <t>najm. 10</t>
  </si>
  <si>
    <t>(min. 10</t>
  </si>
  <si>
    <t>(mind. 10</t>
  </si>
  <si>
    <t>mind. 100</t>
  </si>
  <si>
    <t>min. 100</t>
  </si>
  <si>
    <t>au moins 100</t>
  </si>
  <si>
    <t>almeno 100</t>
  </si>
  <si>
    <t>najm. 100</t>
  </si>
  <si>
    <t>(min. 100</t>
  </si>
  <si>
    <t>(mind. 100</t>
  </si>
  <si>
    <t>Ablaufrohr</t>
  </si>
  <si>
    <t>Pluviale</t>
  </si>
  <si>
    <t>Kruhový svod</t>
  </si>
  <si>
    <t>rura spustowa</t>
  </si>
  <si>
    <t>lefolyócső</t>
  </si>
  <si>
    <t>dažďový zvod</t>
  </si>
  <si>
    <t>afloopbuis</t>
  </si>
  <si>
    <t>Prefa iztočna cev</t>
  </si>
  <si>
    <t>nedløbsrør</t>
  </si>
  <si>
    <t>nedløpsrør</t>
  </si>
  <si>
    <t>Pultdachausbildung</t>
  </si>
  <si>
    <t>mono-pitched roof construction</t>
  </si>
  <si>
    <t>réalisation d’un toit monopente</t>
  </si>
  <si>
    <t>Raccordo tetto a una falda</t>
  </si>
  <si>
    <t>Provedení pultové střechy</t>
  </si>
  <si>
    <t>Konstrukcja dachu pulpitowego</t>
  </si>
  <si>
    <t>félnyeregtetős kialakítás</t>
  </si>
  <si>
    <t>vytvorenie pultovej strechy</t>
  </si>
  <si>
    <t>Lessenaarsdakvorming</t>
  </si>
  <si>
    <t>Izvedba enokapne strehe</t>
  </si>
  <si>
    <t>Utformning av pulpettak</t>
  </si>
  <si>
    <t>Pulttag</t>
  </si>
  <si>
    <t>Pulttakoppbygging</t>
  </si>
  <si>
    <t>Konstrukcija jednostrešnog krova</t>
  </si>
  <si>
    <t>Schneerechensystem</t>
  </si>
  <si>
    <t>pipe-style snow guard system</t>
  </si>
  <si>
    <t>système pare-neige sur platines</t>
  </si>
  <si>
    <t>Sistema fermaneve a triplo tubolare esagonale</t>
  </si>
  <si>
    <t>Systém sněhových zábran</t>
  </si>
  <si>
    <t>System stoperów śniegu</t>
  </si>
  <si>
    <t>hófogórúd tartó</t>
  </si>
  <si>
    <t>systémový rúrkový zachytávač snehu</t>
  </si>
  <si>
    <t>Sneeuwharksysteem</t>
  </si>
  <si>
    <t>Snegolovni sistem</t>
  </si>
  <si>
    <t>snöberäkningssystem</t>
  </si>
  <si>
    <t>Snefangssystem</t>
  </si>
  <si>
    <t>Snøberegningssystem</t>
  </si>
  <si>
    <t>Sustav rešetkastog snjegobrana</t>
  </si>
  <si>
    <t>Schneestopper – Verlegeschema P1</t>
  </si>
  <si>
    <t>snow guards – installation diagram P1</t>
  </si>
  <si>
    <t>arrêt de neige — schéma de pose P1</t>
  </si>
  <si>
    <t>Naso fermaneve - Schema di posa P1</t>
  </si>
  <si>
    <t>Boční napojení na stěnu s zásuvnou krycí lištou P1</t>
  </si>
  <si>
    <t>Stoper śniegowy – schemat montażowy P1</t>
  </si>
  <si>
    <t>hófogó – P1 fektetési séma</t>
  </si>
  <si>
    <t>zachytávač snehu – schéma montáže P1</t>
  </si>
  <si>
    <t>Sneeuwstopper - installatieschema P1</t>
  </si>
  <si>
    <t>Snegolov – shema polaganja P1</t>
  </si>
  <si>
    <t>snöstopp – läggningsschema P1</t>
  </si>
  <si>
    <t>Snestopper – læggediagram P1</t>
  </si>
  <si>
    <t>SNØSTOPPER – LEGGESKJEMA P1</t>
  </si>
  <si>
    <t>Točkasti snjegobran – shema postavljanja P1</t>
  </si>
  <si>
    <t>Schneestopper – Verlegeschema P2</t>
  </si>
  <si>
    <t>snow guards – installation diagram P2</t>
  </si>
  <si>
    <t>arrêt de neige — schéma de pose P2</t>
  </si>
  <si>
    <t>Naso fermaneve - Schema di posa P2</t>
  </si>
  <si>
    <t>Boční napojení na stěnu s zásuvnou krycí lištou P2</t>
  </si>
  <si>
    <t>Stoper śniegowy – schemat montażowy P2</t>
  </si>
  <si>
    <t>hófogó – P2 fektetési séma</t>
  </si>
  <si>
    <t>zachytávač snehu – schéma montáže P2</t>
  </si>
  <si>
    <t>Sneeuwstopper - installatieschema P2</t>
  </si>
  <si>
    <t>Snegolov – shema polaganja P2</t>
  </si>
  <si>
    <t>snöstopp – läggningsschema P2</t>
  </si>
  <si>
    <t>Snestopper – læggediagram P2</t>
  </si>
  <si>
    <t>SNØSTOPPER – LEGGESKJEMA P2</t>
  </si>
  <si>
    <t>Točkasti snjegobran – shema postavljanja P2</t>
  </si>
  <si>
    <t>Schneestopper – Verlegeschema P3</t>
  </si>
  <si>
    <t>snow guards – installation diagram P3</t>
  </si>
  <si>
    <t>arrêt de neige — schéma de pose P3</t>
  </si>
  <si>
    <t>Naso fermaneve - Schema di posa P3</t>
  </si>
  <si>
    <t>Boční napojení na stěnu s zásuvnou krycí lištou P3</t>
  </si>
  <si>
    <t>Stoper śniegowy – schemat montażowy P3</t>
  </si>
  <si>
    <t>hófogó – P3 fektetési séma</t>
  </si>
  <si>
    <t>zachytávač snehu – schéma montáže P3</t>
  </si>
  <si>
    <t>Sneeuwstopper - installatieschema P3</t>
  </si>
  <si>
    <t>Snegolov – shema polaganja P3</t>
  </si>
  <si>
    <t>snöstopp – läggningsschema P3</t>
  </si>
  <si>
    <t>Snestopper – læggediagram P3</t>
  </si>
  <si>
    <t>SNØSTOPPER – LEGGESKJEMA P3</t>
  </si>
  <si>
    <t>Točkasti snjegobran – shema postavljanja P3</t>
  </si>
  <si>
    <t>41</t>
  </si>
  <si>
    <t>150</t>
  </si>
  <si>
    <t>Blatt 1</t>
  </si>
  <si>
    <t>page 1</t>
  </si>
  <si>
    <t>Foglio 1</t>
  </si>
  <si>
    <t>list 001</t>
  </si>
  <si>
    <t>Karta 1</t>
  </si>
  <si>
    <t>1. lap</t>
  </si>
  <si>
    <t>List 1</t>
  </si>
  <si>
    <t>Plaat 1</t>
  </si>
  <si>
    <t>blad 1</t>
  </si>
  <si>
    <t>Side 1</t>
  </si>
  <si>
    <t>Ark 1</t>
  </si>
  <si>
    <t>Stranica 1</t>
  </si>
  <si>
    <t>Blatt 2</t>
  </si>
  <si>
    <t>page 2</t>
  </si>
  <si>
    <t>Foglio 2</t>
  </si>
  <si>
    <t>list 002</t>
  </si>
  <si>
    <t>Karta 2</t>
  </si>
  <si>
    <t>2. lap</t>
  </si>
  <si>
    <t>List 2</t>
  </si>
  <si>
    <t>Plaat 2</t>
  </si>
  <si>
    <t>blad 2</t>
  </si>
  <si>
    <t>Side 2</t>
  </si>
  <si>
    <t>Ark 2</t>
  </si>
  <si>
    <t>Stranica 2</t>
  </si>
  <si>
    <t>Blatt 3</t>
  </si>
  <si>
    <t>page 3</t>
  </si>
  <si>
    <t>Foglio 3</t>
  </si>
  <si>
    <t>list 003</t>
  </si>
  <si>
    <t>Karta 3</t>
  </si>
  <si>
    <t>3. lap</t>
  </si>
  <si>
    <t>List 3</t>
  </si>
  <si>
    <t>Plaat 3</t>
  </si>
  <si>
    <t>blad 3</t>
  </si>
  <si>
    <t>Side 3</t>
  </si>
  <si>
    <t>Ark 3</t>
  </si>
  <si>
    <t>Stranica 3</t>
  </si>
  <si>
    <t>Blatt 4</t>
  </si>
  <si>
    <t>page 4</t>
  </si>
  <si>
    <t>Foglio 4</t>
  </si>
  <si>
    <t>list 004</t>
  </si>
  <si>
    <t>Karta 4</t>
  </si>
  <si>
    <t>4. lap</t>
  </si>
  <si>
    <t>List 4</t>
  </si>
  <si>
    <t>Plaat 4</t>
  </si>
  <si>
    <t>blad 4</t>
  </si>
  <si>
    <t>Side 4</t>
  </si>
  <si>
    <t>Ark 4</t>
  </si>
  <si>
    <t>Stranica 4</t>
  </si>
  <si>
    <t>Blatt 5</t>
  </si>
  <si>
    <t>page 5</t>
  </si>
  <si>
    <t>Foglio 5</t>
  </si>
  <si>
    <t>list 005</t>
  </si>
  <si>
    <t>Karta 5</t>
  </si>
  <si>
    <t>5. lap</t>
  </si>
  <si>
    <t>List 5</t>
  </si>
  <si>
    <t>Plaat 5</t>
  </si>
  <si>
    <t>blad 5</t>
  </si>
  <si>
    <t>Side 5</t>
  </si>
  <si>
    <t>Ark 5</t>
  </si>
  <si>
    <t>Stranica 5</t>
  </si>
  <si>
    <t>Blatt 6</t>
  </si>
  <si>
    <t>page 6</t>
  </si>
  <si>
    <t>Foglio 6</t>
  </si>
  <si>
    <t>list 006</t>
  </si>
  <si>
    <t>Karta 6</t>
  </si>
  <si>
    <t>6. lap</t>
  </si>
  <si>
    <t>List 6</t>
  </si>
  <si>
    <t>Plaat 6</t>
  </si>
  <si>
    <t>blad 6</t>
  </si>
  <si>
    <t>Side 6</t>
  </si>
  <si>
    <t>Ark 6</t>
  </si>
  <si>
    <t>Stranica 6</t>
  </si>
  <si>
    <t>Blatt 7</t>
  </si>
  <si>
    <t>page 7</t>
  </si>
  <si>
    <t>Foglio 7</t>
  </si>
  <si>
    <t>list 007</t>
  </si>
  <si>
    <t>Karta 7</t>
  </si>
  <si>
    <t>7. lap</t>
  </si>
  <si>
    <t>List 7</t>
  </si>
  <si>
    <t>Plaat 7</t>
  </si>
  <si>
    <t>blad 7</t>
  </si>
  <si>
    <t>Side 7</t>
  </si>
  <si>
    <t>Ark 7</t>
  </si>
  <si>
    <t>Stranica 7</t>
  </si>
  <si>
    <t>Blatt 8</t>
  </si>
  <si>
    <t>page 8</t>
  </si>
  <si>
    <t>Foglio 8</t>
  </si>
  <si>
    <t>list 008</t>
  </si>
  <si>
    <t>Karta 8</t>
  </si>
  <si>
    <t>8. lap</t>
  </si>
  <si>
    <t>List 8</t>
  </si>
  <si>
    <t>Plaat 8</t>
  </si>
  <si>
    <t>blad 8</t>
  </si>
  <si>
    <t>Side 8</t>
  </si>
  <si>
    <t>Ark 8</t>
  </si>
  <si>
    <t>Stranica 8</t>
  </si>
  <si>
    <t>Blatt 9</t>
  </si>
  <si>
    <t>page 9</t>
  </si>
  <si>
    <t>Foglio 9</t>
  </si>
  <si>
    <t>list 009</t>
  </si>
  <si>
    <t>Karta 9</t>
  </si>
  <si>
    <t>9. lap</t>
  </si>
  <si>
    <t>List 9</t>
  </si>
  <si>
    <t>Plaat 9</t>
  </si>
  <si>
    <t>blad 9</t>
  </si>
  <si>
    <t>Side 9</t>
  </si>
  <si>
    <t>Ark 9</t>
  </si>
  <si>
    <t>Stranica 9</t>
  </si>
  <si>
    <t>Blatt 10</t>
  </si>
  <si>
    <t>page 10</t>
  </si>
  <si>
    <t>Foglio 10</t>
  </si>
  <si>
    <t>list 010</t>
  </si>
  <si>
    <t>Karta 10</t>
  </si>
  <si>
    <t>10. lap</t>
  </si>
  <si>
    <t>List 10</t>
  </si>
  <si>
    <t>Plaat 10</t>
  </si>
  <si>
    <t>blad 10</t>
  </si>
  <si>
    <t>Side 10</t>
  </si>
  <si>
    <t>Ark 10</t>
  </si>
  <si>
    <t>Stranica 10</t>
  </si>
  <si>
    <t>Blatt 11</t>
  </si>
  <si>
    <t>page 11</t>
  </si>
  <si>
    <t>Foglio 11</t>
  </si>
  <si>
    <t>list 011</t>
  </si>
  <si>
    <t>Karta 11</t>
  </si>
  <si>
    <t>11. lap</t>
  </si>
  <si>
    <t>List 11</t>
  </si>
  <si>
    <t>Plaat 11</t>
  </si>
  <si>
    <t>blad 11</t>
  </si>
  <si>
    <t>Side 11</t>
  </si>
  <si>
    <t>Ark 11</t>
  </si>
  <si>
    <t>Stranica 11</t>
  </si>
  <si>
    <t>Blatt 12</t>
  </si>
  <si>
    <t>page 12</t>
  </si>
  <si>
    <t>Foglio 12</t>
  </si>
  <si>
    <t>list 012</t>
  </si>
  <si>
    <t>Karta 12</t>
  </si>
  <si>
    <t>12. lap</t>
  </si>
  <si>
    <t>List 12</t>
  </si>
  <si>
    <t>Plaat 12</t>
  </si>
  <si>
    <t>blad 12</t>
  </si>
  <si>
    <t>Side 12</t>
  </si>
  <si>
    <t>Ark 12</t>
  </si>
  <si>
    <t>Stranica 12</t>
  </si>
  <si>
    <t>Blatt 13</t>
  </si>
  <si>
    <t>page 13</t>
  </si>
  <si>
    <t>Foglio 13</t>
  </si>
  <si>
    <t>list 013</t>
  </si>
  <si>
    <t>Karta 13</t>
  </si>
  <si>
    <t>13. lap</t>
  </si>
  <si>
    <t>List 13</t>
  </si>
  <si>
    <t>Plaat 13</t>
  </si>
  <si>
    <t>blad 13</t>
  </si>
  <si>
    <t>Side 13</t>
  </si>
  <si>
    <t>Ark 13</t>
  </si>
  <si>
    <t>Stranica 13</t>
  </si>
  <si>
    <t>Blatt 14</t>
  </si>
  <si>
    <t>page 14</t>
  </si>
  <si>
    <t>Foglio 14</t>
  </si>
  <si>
    <t>list 014</t>
  </si>
  <si>
    <t>Karta 14</t>
  </si>
  <si>
    <t>14. lap</t>
  </si>
  <si>
    <t>List 14</t>
  </si>
  <si>
    <t>Plaat 14</t>
  </si>
  <si>
    <t>blad 14</t>
  </si>
  <si>
    <t>Side 14</t>
  </si>
  <si>
    <t>Ark 14</t>
  </si>
  <si>
    <t>Stranica 14</t>
  </si>
  <si>
    <t>Blatt 15</t>
  </si>
  <si>
    <t>page 15</t>
  </si>
  <si>
    <t>Foglio 15</t>
  </si>
  <si>
    <t>list 015</t>
  </si>
  <si>
    <t>Karta 15</t>
  </si>
  <si>
    <t>15. lap</t>
  </si>
  <si>
    <t>List 15</t>
  </si>
  <si>
    <t>Plaat 15</t>
  </si>
  <si>
    <t>blad 15</t>
  </si>
  <si>
    <t>Side 15</t>
  </si>
  <si>
    <t>Ark 15</t>
  </si>
  <si>
    <t>Stranica 15</t>
  </si>
  <si>
    <t>Blatt 16</t>
  </si>
  <si>
    <t>page 16</t>
  </si>
  <si>
    <t>Foglio 16</t>
  </si>
  <si>
    <t>list 016</t>
  </si>
  <si>
    <t>Karta 16</t>
  </si>
  <si>
    <t>16. lap</t>
  </si>
  <si>
    <t>List 16</t>
  </si>
  <si>
    <t>Plaat 16</t>
  </si>
  <si>
    <t>blad 16</t>
  </si>
  <si>
    <t>Side 16</t>
  </si>
  <si>
    <t>Ark 16</t>
  </si>
  <si>
    <t>Stranica 16</t>
  </si>
  <si>
    <t>Blatt 17</t>
  </si>
  <si>
    <t>page 17</t>
  </si>
  <si>
    <t>Foglio 17</t>
  </si>
  <si>
    <t>list 017</t>
  </si>
  <si>
    <t>Karta 17</t>
  </si>
  <si>
    <t>17. lap</t>
  </si>
  <si>
    <t>List 17</t>
  </si>
  <si>
    <t>Plaat 17</t>
  </si>
  <si>
    <t>blad 17</t>
  </si>
  <si>
    <t>Side 17</t>
  </si>
  <si>
    <t>Ark 17</t>
  </si>
  <si>
    <t>Stranica 17</t>
  </si>
  <si>
    <t>Blatt 18</t>
  </si>
  <si>
    <t>page 18</t>
  </si>
  <si>
    <t>Foglio 18</t>
  </si>
  <si>
    <t>list 018</t>
  </si>
  <si>
    <t>Karta 18</t>
  </si>
  <si>
    <t>18. lap</t>
  </si>
  <si>
    <t>List 18</t>
  </si>
  <si>
    <t>Plaat 18</t>
  </si>
  <si>
    <t>blad 18</t>
  </si>
  <si>
    <t>Side 18</t>
  </si>
  <si>
    <t>Ark 18</t>
  </si>
  <si>
    <t>Stranica 18</t>
  </si>
  <si>
    <t>Blatt 19</t>
  </si>
  <si>
    <t>page 19</t>
  </si>
  <si>
    <t>Foglio 19</t>
  </si>
  <si>
    <t>list 019</t>
  </si>
  <si>
    <t>Karta 19</t>
  </si>
  <si>
    <t>19. lap</t>
  </si>
  <si>
    <t>List 19</t>
  </si>
  <si>
    <t>Plaat 19</t>
  </si>
  <si>
    <t>blad 19</t>
  </si>
  <si>
    <t>Side 19</t>
  </si>
  <si>
    <t>Ark 19</t>
  </si>
  <si>
    <t>Stranica 19</t>
  </si>
  <si>
    <t>Blatt 20</t>
  </si>
  <si>
    <t>page 20</t>
  </si>
  <si>
    <t>Foglio 20</t>
  </si>
  <si>
    <t>list 020</t>
  </si>
  <si>
    <t>Karta 20</t>
  </si>
  <si>
    <t>20. lap</t>
  </si>
  <si>
    <t>List 20</t>
  </si>
  <si>
    <t>Plaat 20</t>
  </si>
  <si>
    <t>blad 20</t>
  </si>
  <si>
    <t>Side 20</t>
  </si>
  <si>
    <t>Ark 20</t>
  </si>
  <si>
    <t>Stranica 20</t>
  </si>
  <si>
    <t>Blatt 21</t>
  </si>
  <si>
    <t>page 21</t>
  </si>
  <si>
    <t>Foglio 21</t>
  </si>
  <si>
    <t>list 021</t>
  </si>
  <si>
    <t>Karta 21</t>
  </si>
  <si>
    <t>21. lap</t>
  </si>
  <si>
    <t>List 21</t>
  </si>
  <si>
    <t>Plaat 21</t>
  </si>
  <si>
    <t>blad 21</t>
  </si>
  <si>
    <t>Side 21</t>
  </si>
  <si>
    <t>Ark 21</t>
  </si>
  <si>
    <t>Stranica 21</t>
  </si>
  <si>
    <t>Blatt 22</t>
  </si>
  <si>
    <t>page 22</t>
  </si>
  <si>
    <t>Foglio 22</t>
  </si>
  <si>
    <t>list 022</t>
  </si>
  <si>
    <t>Karta 22</t>
  </si>
  <si>
    <t>22. lap</t>
  </si>
  <si>
    <t>List 22</t>
  </si>
  <si>
    <t>Plaat 22</t>
  </si>
  <si>
    <t>blad 22</t>
  </si>
  <si>
    <t>Side 22</t>
  </si>
  <si>
    <t>Ark 22</t>
  </si>
  <si>
    <t>Stranica 22</t>
  </si>
  <si>
    <t>Blatt 23</t>
  </si>
  <si>
    <t>page 23</t>
  </si>
  <si>
    <t>Foglio 23</t>
  </si>
  <si>
    <t>list 023</t>
  </si>
  <si>
    <t>Karta 23</t>
  </si>
  <si>
    <t>23. lap</t>
  </si>
  <si>
    <t>List 23</t>
  </si>
  <si>
    <t>Plaat 23</t>
  </si>
  <si>
    <t>blad 23</t>
  </si>
  <si>
    <t>Side 23</t>
  </si>
  <si>
    <t>Ark 23</t>
  </si>
  <si>
    <t>Stranica 23</t>
  </si>
  <si>
    <t>Blatt 24</t>
  </si>
  <si>
    <t>page 24</t>
  </si>
  <si>
    <t>Foglio 24</t>
  </si>
  <si>
    <t>list 024</t>
  </si>
  <si>
    <t>Karta 24</t>
  </si>
  <si>
    <t>24. lap</t>
  </si>
  <si>
    <t>List 24</t>
  </si>
  <si>
    <t>Plaat 24</t>
  </si>
  <si>
    <t>blad 24</t>
  </si>
  <si>
    <t>Side 24</t>
  </si>
  <si>
    <t>Ark 24</t>
  </si>
  <si>
    <t>Stranica 24</t>
  </si>
  <si>
    <t>Blatt 25</t>
  </si>
  <si>
    <t>page 25</t>
  </si>
  <si>
    <t>Foglio 25</t>
  </si>
  <si>
    <t>list 025</t>
  </si>
  <si>
    <t>Karta 25</t>
  </si>
  <si>
    <t>25. lap</t>
  </si>
  <si>
    <t>List 25</t>
  </si>
  <si>
    <t>Plaat 25</t>
  </si>
  <si>
    <t>blad 25</t>
  </si>
  <si>
    <t>Side 25</t>
  </si>
  <si>
    <t>Ark 25</t>
  </si>
  <si>
    <t>Stranica 25</t>
  </si>
  <si>
    <t>Blatt 26</t>
  </si>
  <si>
    <t>page 26</t>
  </si>
  <si>
    <t>Foglio 26</t>
  </si>
  <si>
    <t>list 026</t>
  </si>
  <si>
    <t>Karta 26</t>
  </si>
  <si>
    <t>26. lap</t>
  </si>
  <si>
    <t>List 26</t>
  </si>
  <si>
    <t>Plaat 26</t>
  </si>
  <si>
    <t>blad 26</t>
  </si>
  <si>
    <t>Side 26</t>
  </si>
  <si>
    <t>Ark 26</t>
  </si>
  <si>
    <t>Stranica 26</t>
  </si>
  <si>
    <t>Blatt 27</t>
  </si>
  <si>
    <t>page 27</t>
  </si>
  <si>
    <t>Foglio 27</t>
  </si>
  <si>
    <t>list 027</t>
  </si>
  <si>
    <t>Karta 27</t>
  </si>
  <si>
    <t>27. lap</t>
  </si>
  <si>
    <t>List 27</t>
  </si>
  <si>
    <t>Plaat 27</t>
  </si>
  <si>
    <t>blad 27</t>
  </si>
  <si>
    <t>Side 27</t>
  </si>
  <si>
    <t>Ark 27</t>
  </si>
  <si>
    <t>Stranica 27</t>
  </si>
  <si>
    <t>Blatt 28</t>
  </si>
  <si>
    <t>page 28</t>
  </si>
  <si>
    <t>Foglio 28</t>
  </si>
  <si>
    <t>list 028</t>
  </si>
  <si>
    <t>Karta 28</t>
  </si>
  <si>
    <t>28. lap</t>
  </si>
  <si>
    <t>List 28</t>
  </si>
  <si>
    <t>Plaat 28</t>
  </si>
  <si>
    <t>blad 28</t>
  </si>
  <si>
    <t>Side 28</t>
  </si>
  <si>
    <t>Ark 28</t>
  </si>
  <si>
    <t>Stranica 28</t>
  </si>
  <si>
    <t>Blatt 29</t>
  </si>
  <si>
    <t>page 29</t>
  </si>
  <si>
    <t>Foglio 29</t>
  </si>
  <si>
    <t>list 029</t>
  </si>
  <si>
    <t>Karta 29</t>
  </si>
  <si>
    <t>29. lap</t>
  </si>
  <si>
    <t>List 29</t>
  </si>
  <si>
    <t>Plaat 29</t>
  </si>
  <si>
    <t>blad 29</t>
  </si>
  <si>
    <t>Side 29</t>
  </si>
  <si>
    <t>Ark 29</t>
  </si>
  <si>
    <t>Stranica 29</t>
  </si>
  <si>
    <t>Blatt 30</t>
  </si>
  <si>
    <t>page 30</t>
  </si>
  <si>
    <t>Foglio 30</t>
  </si>
  <si>
    <t>list 030</t>
  </si>
  <si>
    <t>Karta 30</t>
  </si>
  <si>
    <t>30. lap</t>
  </si>
  <si>
    <t>List 30</t>
  </si>
  <si>
    <t>Plaat 30</t>
  </si>
  <si>
    <t>blad 30</t>
  </si>
  <si>
    <t>Side 30</t>
  </si>
  <si>
    <t>Ark 30</t>
  </si>
  <si>
    <t>Stranica 30</t>
  </si>
  <si>
    <t>Blatt 31</t>
  </si>
  <si>
    <t>page 31</t>
  </si>
  <si>
    <t>Foglio 31</t>
  </si>
  <si>
    <t>list 031</t>
  </si>
  <si>
    <t>Karta 31</t>
  </si>
  <si>
    <t>31. lap</t>
  </si>
  <si>
    <t>List 31</t>
  </si>
  <si>
    <t>Plaat 31</t>
  </si>
  <si>
    <t>blad 31</t>
  </si>
  <si>
    <t>Side 31</t>
  </si>
  <si>
    <t>Ark 31</t>
  </si>
  <si>
    <t>Stranica 31</t>
  </si>
  <si>
    <t>Blatt 32</t>
  </si>
  <si>
    <t>page 32</t>
  </si>
  <si>
    <t>Foglio 32</t>
  </si>
  <si>
    <t>list 032</t>
  </si>
  <si>
    <t>Karta 32</t>
  </si>
  <si>
    <t>32. lap</t>
  </si>
  <si>
    <t>List 32</t>
  </si>
  <si>
    <t>Plaat 32</t>
  </si>
  <si>
    <t>blad 32</t>
  </si>
  <si>
    <t>Side 32</t>
  </si>
  <si>
    <t>Ark 32</t>
  </si>
  <si>
    <t>Stranica 32</t>
  </si>
  <si>
    <t>Blatt 33</t>
  </si>
  <si>
    <t>page 33</t>
  </si>
  <si>
    <t>Foglio 33</t>
  </si>
  <si>
    <t>list 033</t>
  </si>
  <si>
    <t>Karta 33</t>
  </si>
  <si>
    <t>33. lap</t>
  </si>
  <si>
    <t>List 33</t>
  </si>
  <si>
    <t>Plaat 33</t>
  </si>
  <si>
    <t>blad 33</t>
  </si>
  <si>
    <t>Side 33</t>
  </si>
  <si>
    <t>Ark 33</t>
  </si>
  <si>
    <t>Stranica 33</t>
  </si>
  <si>
    <t>Blatt 34</t>
  </si>
  <si>
    <t>page 34</t>
  </si>
  <si>
    <t>Foglio 34</t>
  </si>
  <si>
    <t>list 034</t>
  </si>
  <si>
    <t>Karta 34</t>
  </si>
  <si>
    <t>34. lap</t>
  </si>
  <si>
    <t>List 34</t>
  </si>
  <si>
    <t>Plaat 34</t>
  </si>
  <si>
    <t>blad 34</t>
  </si>
  <si>
    <t>Side 34</t>
  </si>
  <si>
    <t>Ark 34</t>
  </si>
  <si>
    <t>Stranica 34</t>
  </si>
  <si>
    <t>Blatt 35</t>
  </si>
  <si>
    <t>page 35</t>
  </si>
  <si>
    <t>Foglio 35</t>
  </si>
  <si>
    <t>list 035</t>
  </si>
  <si>
    <t>Karta 35</t>
  </si>
  <si>
    <t>35. lap</t>
  </si>
  <si>
    <t>List 35</t>
  </si>
  <si>
    <t>Plaat 35</t>
  </si>
  <si>
    <t>blad 35</t>
  </si>
  <si>
    <t>Side 35</t>
  </si>
  <si>
    <t>Ark 35</t>
  </si>
  <si>
    <t>Stranica 35</t>
  </si>
  <si>
    <t>Blatt 36</t>
  </si>
  <si>
    <t>page 36</t>
  </si>
  <si>
    <t>Foglio 36</t>
  </si>
  <si>
    <t>list 036</t>
  </si>
  <si>
    <t>Karta 36</t>
  </si>
  <si>
    <t>36. lap</t>
  </si>
  <si>
    <t>List 36</t>
  </si>
  <si>
    <t>Plaat 36</t>
  </si>
  <si>
    <t>blad 36</t>
  </si>
  <si>
    <t>Side 36</t>
  </si>
  <si>
    <t>Ark 36</t>
  </si>
  <si>
    <t>Stranica 36</t>
  </si>
  <si>
    <t>Blatt 37</t>
  </si>
  <si>
    <t>page 37</t>
  </si>
  <si>
    <t>Foglio 37</t>
  </si>
  <si>
    <t>list 037</t>
  </si>
  <si>
    <t>Karta 37</t>
  </si>
  <si>
    <t>37. lap</t>
  </si>
  <si>
    <t>List 37</t>
  </si>
  <si>
    <t>Plaat 37</t>
  </si>
  <si>
    <t>blad 37</t>
  </si>
  <si>
    <t>Side 37</t>
  </si>
  <si>
    <t>Ark 37</t>
  </si>
  <si>
    <t>Stranica 37</t>
  </si>
  <si>
    <t>Blatt 38</t>
  </si>
  <si>
    <t>page 38</t>
  </si>
  <si>
    <t>Foglio 38</t>
  </si>
  <si>
    <t>list 038</t>
  </si>
  <si>
    <t>Karta 38</t>
  </si>
  <si>
    <t>38. lap</t>
  </si>
  <si>
    <t>List 38</t>
  </si>
  <si>
    <t>Plaat 38</t>
  </si>
  <si>
    <t>blad 38</t>
  </si>
  <si>
    <t>Side 38</t>
  </si>
  <si>
    <t>Ark 38</t>
  </si>
  <si>
    <t>Stranica 38</t>
  </si>
  <si>
    <t>Blatt 39</t>
  </si>
  <si>
    <t>page 39</t>
  </si>
  <si>
    <t>Foglio 39</t>
  </si>
  <si>
    <t>list 039</t>
  </si>
  <si>
    <t>Karta 39</t>
  </si>
  <si>
    <t>39. lap</t>
  </si>
  <si>
    <t>List 39</t>
  </si>
  <si>
    <t>Plaat 39</t>
  </si>
  <si>
    <t>blad 39</t>
  </si>
  <si>
    <t>Side 39</t>
  </si>
  <si>
    <t>Ark 39</t>
  </si>
  <si>
    <t>Stranica 39</t>
  </si>
  <si>
    <t>Blatt 40</t>
  </si>
  <si>
    <t>page 40</t>
  </si>
  <si>
    <t>Foglio 40</t>
  </si>
  <si>
    <t>list 040</t>
  </si>
  <si>
    <t>Karta 40</t>
  </si>
  <si>
    <t>40. lap</t>
  </si>
  <si>
    <t>List 40</t>
  </si>
  <si>
    <t>Plaat 40</t>
  </si>
  <si>
    <t>blad 40</t>
  </si>
  <si>
    <t>Side 40</t>
  </si>
  <si>
    <t>Ark 40</t>
  </si>
  <si>
    <t>Stranica 40</t>
  </si>
  <si>
    <t>Blatt 41</t>
  </si>
  <si>
    <t>page 41</t>
  </si>
  <si>
    <t>Foglio 41</t>
  </si>
  <si>
    <t>list 041</t>
  </si>
  <si>
    <t>Karta 41</t>
  </si>
  <si>
    <t>41. lap</t>
  </si>
  <si>
    <t>List 41</t>
  </si>
  <si>
    <t>Plaat 41</t>
  </si>
  <si>
    <t>blad 41</t>
  </si>
  <si>
    <t>Side 41</t>
  </si>
  <si>
    <t>Ark 41</t>
  </si>
  <si>
    <t>Stranica 41</t>
  </si>
  <si>
    <t>Blatt 42</t>
  </si>
  <si>
    <t>page 42</t>
  </si>
  <si>
    <t>Foglio 42</t>
  </si>
  <si>
    <t>list 042</t>
  </si>
  <si>
    <t>Karta 42</t>
  </si>
  <si>
    <t>42. lap</t>
  </si>
  <si>
    <t>List 42</t>
  </si>
  <si>
    <t>Plaat 42</t>
  </si>
  <si>
    <t>blad 42</t>
  </si>
  <si>
    <t>Side 42</t>
  </si>
  <si>
    <t>Ark 42</t>
  </si>
  <si>
    <t>Stranica 42</t>
  </si>
  <si>
    <t>Blatt 43</t>
  </si>
  <si>
    <t>page 43</t>
  </si>
  <si>
    <t>Foglio 43</t>
  </si>
  <si>
    <t>list 043</t>
  </si>
  <si>
    <t>Karta 43</t>
  </si>
  <si>
    <t>43. lap</t>
  </si>
  <si>
    <t>List 43</t>
  </si>
  <si>
    <t>Plaat 43</t>
  </si>
  <si>
    <t>blad 43</t>
  </si>
  <si>
    <t>Side 43</t>
  </si>
  <si>
    <t>Ark 43</t>
  </si>
  <si>
    <t>Stranica 43</t>
  </si>
  <si>
    <t>Blatt 44</t>
  </si>
  <si>
    <t>page 44</t>
  </si>
  <si>
    <t>Foglio 44</t>
  </si>
  <si>
    <t>list 044</t>
  </si>
  <si>
    <t>Karta 44</t>
  </si>
  <si>
    <t>44. lap</t>
  </si>
  <si>
    <t>List 44</t>
  </si>
  <si>
    <t>Plaat 44</t>
  </si>
  <si>
    <t>blad 44</t>
  </si>
  <si>
    <t>Side 44</t>
  </si>
  <si>
    <t>Ark 44</t>
  </si>
  <si>
    <t>Stranica 44</t>
  </si>
  <si>
    <t>Blatt 45</t>
  </si>
  <si>
    <t>page 45</t>
  </si>
  <si>
    <t>Foglio 45</t>
  </si>
  <si>
    <t>list 045</t>
  </si>
  <si>
    <t>Karta 45</t>
  </si>
  <si>
    <t>45. lap</t>
  </si>
  <si>
    <t>List 45</t>
  </si>
  <si>
    <t>Plaat 45</t>
  </si>
  <si>
    <t>blad 45</t>
  </si>
  <si>
    <t>Side 45</t>
  </si>
  <si>
    <t>Ark 45</t>
  </si>
  <si>
    <t>Stranica 45</t>
  </si>
  <si>
    <t>Blatt 46</t>
  </si>
  <si>
    <t>page 46</t>
  </si>
  <si>
    <t>Foglio 46</t>
  </si>
  <si>
    <t>list 046</t>
  </si>
  <si>
    <t>Karta 46</t>
  </si>
  <si>
    <t>46. lap</t>
  </si>
  <si>
    <t>List 46</t>
  </si>
  <si>
    <t>Plaat 46</t>
  </si>
  <si>
    <t>blad 46</t>
  </si>
  <si>
    <t>Side 46</t>
  </si>
  <si>
    <t>Ark 46</t>
  </si>
  <si>
    <t>Stranica 46</t>
  </si>
  <si>
    <t>Blatt 47</t>
  </si>
  <si>
    <t>page 47</t>
  </si>
  <si>
    <t>Foglio 47</t>
  </si>
  <si>
    <t>list 047</t>
  </si>
  <si>
    <t>Karta 47</t>
  </si>
  <si>
    <t>47. lap</t>
  </si>
  <si>
    <t>List 47</t>
  </si>
  <si>
    <t>Plaat 47</t>
  </si>
  <si>
    <t>blad 47</t>
  </si>
  <si>
    <t>Side 47</t>
  </si>
  <si>
    <t>Ark 47</t>
  </si>
  <si>
    <t>Stranica 47</t>
  </si>
  <si>
    <t>Blatt 48</t>
  </si>
  <si>
    <t>page 48</t>
  </si>
  <si>
    <t>Foglio 48</t>
  </si>
  <si>
    <t>list 048</t>
  </si>
  <si>
    <t>Karta 48</t>
  </si>
  <si>
    <t>48. lap</t>
  </si>
  <si>
    <t>List 48</t>
  </si>
  <si>
    <t>Plaat 48</t>
  </si>
  <si>
    <t>blad 48</t>
  </si>
  <si>
    <t>Side 48</t>
  </si>
  <si>
    <t>Ark 48</t>
  </si>
  <si>
    <t>Stranica 48</t>
  </si>
  <si>
    <t>Blatt 49</t>
  </si>
  <si>
    <t>page 49</t>
  </si>
  <si>
    <t>Foglio 49</t>
  </si>
  <si>
    <t>list 049</t>
  </si>
  <si>
    <t>Karta 49</t>
  </si>
  <si>
    <t>49. lap</t>
  </si>
  <si>
    <t>List 49</t>
  </si>
  <si>
    <t>Plaat 49</t>
  </si>
  <si>
    <t>blad 49</t>
  </si>
  <si>
    <t>Side 49</t>
  </si>
  <si>
    <t>Ark 49</t>
  </si>
  <si>
    <t>Stranica 49</t>
  </si>
  <si>
    <t>Blatt 50</t>
  </si>
  <si>
    <t>page 50</t>
  </si>
  <si>
    <t>Foglio 50</t>
  </si>
  <si>
    <t>list 050</t>
  </si>
  <si>
    <t>Karta 50</t>
  </si>
  <si>
    <t>50. lap</t>
  </si>
  <si>
    <t>List 50</t>
  </si>
  <si>
    <t>Plaat 50</t>
  </si>
  <si>
    <t>blad 50</t>
  </si>
  <si>
    <t>Side 50</t>
  </si>
  <si>
    <t>Ark 50</t>
  </si>
  <si>
    <t>Stranica 50</t>
  </si>
  <si>
    <t>22°</t>
  </si>
  <si>
    <t>3°</t>
  </si>
  <si>
    <t>5°</t>
  </si>
  <si>
    <t>7°</t>
  </si>
  <si>
    <t>25.05.2021</t>
  </si>
  <si>
    <t>25.02.2021</t>
  </si>
  <si>
    <t>PREFA_Details_Dach_Dachplatte_181203</t>
  </si>
  <si>
    <t>PREFA_details_roof_roof-tile_181203</t>
  </si>
  <si>
    <t>PREFA_détails_toiture_tuile_181203</t>
  </si>
  <si>
    <t>Entlüftung über Froschmaulluken (für Dachplatte R.16)</t>
  </si>
  <si>
    <t xml:space="preserve">ventilation for roof tiles R.16 via frog-mouth vents </t>
  </si>
  <si>
    <t>ventilation par chatières (pour tuiles R.16)</t>
  </si>
  <si>
    <t>Aerazione tramite bocchetta di aerazione (per tegola R.16)</t>
  </si>
  <si>
    <t>Odvětrání odvětrávacími tvarovkami (pro střešní panel R.16)</t>
  </si>
  <si>
    <t>Wentylacja przez półokrągły wywietrznik dachowy (do dachówki R.16)</t>
  </si>
  <si>
    <t>Szellőztetés szellőzőelemeken keresztül (R.16 Classic elemhez)</t>
  </si>
  <si>
    <t>odvetrávanie cez odvetrávacie tvarovky (pre strešný panel R.16)</t>
  </si>
  <si>
    <t>Ventilatie via kikkermondluiken (voor dakplaat R.16)</t>
  </si>
  <si>
    <t>Odzračevanje preko žabjega zračnika (za strešno ploščo R.16)</t>
  </si>
  <si>
    <t>Ventilation via grodluckor (för takpanel R.16)</t>
  </si>
  <si>
    <t>Ventilation via tagudluftning (til tagplade R.16)</t>
  </si>
  <si>
    <t>Ventilasjon via froskemunnformet luke (til takplate R.16)</t>
  </si>
  <si>
    <t>Odzračivanje preko odzračnika (za krovnu ploču R.16)</t>
  </si>
  <si>
    <t>PREFA_Details_Dach_Dachplatte_R.16_181203</t>
  </si>
  <si>
    <t>PREFA_details_roof_roof-tile_R.16_180503</t>
  </si>
  <si>
    <t>PREFA_détails_toiture_tuile_R.16_180503</t>
  </si>
  <si>
    <t>PREFA_Detaily_Střecha_Střešní_panel_R.16_181203</t>
  </si>
  <si>
    <t>PREFA_detaljer_tak_takpanel_R.16_181203</t>
  </si>
  <si>
    <t>PREFA_detalji_krov_krovna_ploča_R.16_181203</t>
  </si>
  <si>
    <t>SCHNEESTOPPER – VERLEGESCHEMA R.16 1</t>
  </si>
  <si>
    <t>snow guards – installation diagram R.16 1</t>
  </si>
  <si>
    <t>arrêt de neige — schéma de pose R.16 1</t>
  </si>
  <si>
    <t>NASO FERMANEVE - SCHEMA DI POSA R.16 1</t>
  </si>
  <si>
    <t>Boční napojení na stěnu s zásuvnou krycí lištou R.16 1</t>
  </si>
  <si>
    <t>STOPER ŚNIEGOWY – SCHEMAT MONTAŻOWY R.16 1</t>
  </si>
  <si>
    <t>HÓFOGÓ – R.16 1 FEKTETÉSI SÉMA</t>
  </si>
  <si>
    <t>ZACHYTÁVAČ SNEHU – SCHÉMA MONTÁŽE R.16 1</t>
  </si>
  <si>
    <t>SNEEUWSTOPPER - INSTALLATIESCHEMA R.16 1</t>
  </si>
  <si>
    <t>SNEGOLOV – SHEMA POLAGANJA R.16 1</t>
  </si>
  <si>
    <t>SNÖSTOPP – LÄGGNINGSSCHEMA R.16 1</t>
  </si>
  <si>
    <t>SNESTOPPER – LÆGGEDIAGRAM R.16 1</t>
  </si>
  <si>
    <t>SNØSTOPPER – LEGGESKJEMA R.16 1</t>
  </si>
  <si>
    <t>TOČKASTI SNJEGOBRAN – SHEMA POSTAVLJANJA R.16 1</t>
  </si>
  <si>
    <t>SCHNEESTOPPER – VERLEGESCHEMA R.16 2</t>
  </si>
  <si>
    <t>snow guards – installation diagram R.16 2</t>
  </si>
  <si>
    <t>arrêt de neige — schéma de pose R.16 2</t>
  </si>
  <si>
    <t>NASO FERMANEVE - SCHEMA DI POSA R.16 2</t>
  </si>
  <si>
    <t>Boční napojení na stěnu s zásuvnou krycí lištou R.16 2</t>
  </si>
  <si>
    <t>STOPER ŚNIEGOWY – SCHEMAT MONTAŻOWY R.16 2</t>
  </si>
  <si>
    <t>HÓFOGÓ – R.16 2 FEKTETÉSI SÉMA</t>
  </si>
  <si>
    <t>ZACHYTÁVAČ SNEHU – SCHÉMA MONTÁŽE R.16 2</t>
  </si>
  <si>
    <t>SNEEUWSTOPPER - INSTALLATIESCHEMA R.16 2</t>
  </si>
  <si>
    <t>SNEGOLOV – SHEMA POLAGANJA R.16 2</t>
  </si>
  <si>
    <t>SNÖSTOPP – LÄGGNINGSSCHEMA R.16 2</t>
  </si>
  <si>
    <t>SNESTOPPER – LÆGGEDIAGRAM R.16 2</t>
  </si>
  <si>
    <t>SNØSTOPPER – LEGGESKJEMA R.16 2</t>
  </si>
  <si>
    <t>TOČKASTI SNJEGOBRAN – SHEMA POSTAVLJANJA R.16 2</t>
  </si>
  <si>
    <t>SCHNEESTOPPER – VERLEGESCHEMA R.16 3</t>
  </si>
  <si>
    <t>snow guards – installation diagram R.16 3</t>
  </si>
  <si>
    <t>arrêt de neige — schéma de pose R.16 3</t>
  </si>
  <si>
    <t>NASO FERMANEVE - SCHEMA DI POSA R.16 3</t>
  </si>
  <si>
    <t>Boční napojení na stěnu s zásuvnou krycí lištou R.16 3</t>
  </si>
  <si>
    <t>STOPER ŚNIEGOWY – SCHEMAT MONTAŻOWY R.16 3</t>
  </si>
  <si>
    <t>HÓFOGÓ – R.16 3 FEKTETÉSI SÉMA</t>
  </si>
  <si>
    <t>ZACHYTÁVAČ SNEHU – SCHÉMA MONTÁŽE R.16 3</t>
  </si>
  <si>
    <t>SNEEUWSTOPPER - INSTALLATIESCHEMA R.16 3</t>
  </si>
  <si>
    <t>SNEGOLOV – SHEMA POLAGANJA R.16 3</t>
  </si>
  <si>
    <t>SNÖSTOPP – LÄGGNINGSSCHEMA R.16 3</t>
  </si>
  <si>
    <t>SNESTOPPER – LÆGGEDIAGRAM R.16 3</t>
  </si>
  <si>
    <t>SNØSTOPPER – LEGGESKJEMA R.16 3</t>
  </si>
  <si>
    <t>TOČKASTI SNJEGOBRAN – SHEMA POSTAVLJANJA R.16 3</t>
  </si>
  <si>
    <t>Verlegeschema R.16 1 (1,7 Stk./m² – ersten beiden Reihen durchgehend)</t>
  </si>
  <si>
    <t>Installation diagram R.16 1 (1,7  per m² — must be installed along the first two rows)</t>
  </si>
  <si>
    <t>Schéma de pose R.16 1 (1,7 arrêts de neige par m² ; monter les arrêts de neige sans interruption sur toute la longueur des deux premières rangées)</t>
  </si>
  <si>
    <t>Schema di posa R.16 1 (1,7 pz./m² - prime due file continue)</t>
  </si>
  <si>
    <r>
      <t>Schema rozmístění R.16 1 (1,7 ks/m</t>
    </r>
    <r>
      <rPr>
        <vertAlign val="superscript"/>
        <sz val="11"/>
        <color indexed="8"/>
        <rFont val="Arial"/>
        <family val="2"/>
      </rPr>
      <t xml:space="preserve">2 </t>
    </r>
    <r>
      <rPr>
        <sz val="11"/>
        <color indexed="8"/>
        <rFont val="Arial"/>
        <family val="2"/>
      </rPr>
      <t>- první dvě řady průběžně)</t>
    </r>
  </si>
  <si>
    <t>Schemat montażowy R.16 1 (1,7 szt./m² – pierwsze dwa rzędy ciągłe)</t>
  </si>
  <si>
    <t>R.16 1 fektetési séma (1,7 db/m² – az első két sor folyamatos)</t>
  </si>
  <si>
    <t>Schéma montáže R.16 1 (1,7 ks/m² – prvé dva rady kompletne)</t>
  </si>
  <si>
    <t>Installatieschema R.16 1 (1,7 st./m² - eerste twee rijen doorlopend)</t>
  </si>
  <si>
    <t>Shema polaganja R.16 1 (1,7 kos./m² – prvi dve vrsti neprekinjeno)</t>
  </si>
  <si>
    <t>Läggningsschema R.16 1 (1,7 st/m² – första två raderna kontinuerliga)</t>
  </si>
  <si>
    <t>Læggediagram R.16 1 (1,7 stk./m² - første to rækker gennemgående)</t>
  </si>
  <si>
    <t>Leggeskjema R.16 1 (1,7 stk./m² – to første rader fortløpende)</t>
  </si>
  <si>
    <t>Shema postavljanja R.16 1 (1,7 kom./m² – prva dva reda neprekidno)</t>
  </si>
  <si>
    <t>Verlegeschema R.16 2 (3,4 Stk./m² – ersten beiden Reihen durchgehend)</t>
  </si>
  <si>
    <t>installation diagram R.16 2 (3,4 pc. per m²; must be installed along the first two rows)</t>
  </si>
  <si>
    <t>Schéma de pose R.16 2 (3,4 arrêts de neige par m² ; monter les arrêts de neige sans interruption sur toute la longueur des deux premières rangées)</t>
  </si>
  <si>
    <t>Schema di posa R.16 2 (3,4 pz./m² - prime due file continue)</t>
  </si>
  <si>
    <r>
      <t>Schema rozmístění R.16 2 (3,4 ks/m</t>
    </r>
    <r>
      <rPr>
        <vertAlign val="superscript"/>
        <sz val="11"/>
        <color indexed="8"/>
        <rFont val="Arial"/>
        <family val="2"/>
      </rPr>
      <t xml:space="preserve">2 </t>
    </r>
    <r>
      <rPr>
        <sz val="11"/>
        <color indexed="8"/>
        <rFont val="Arial"/>
        <family val="2"/>
      </rPr>
      <t>- první dvě řady průběžně)</t>
    </r>
  </si>
  <si>
    <t>Schemat montażowy R.16 2 (3,4 szt./m² – pierwsze dwa rzędy ciągłe)</t>
  </si>
  <si>
    <t>R.16 2 fektetési séma (3,4 db/m² – az első két sor folyamatos)</t>
  </si>
  <si>
    <t>Schéma montáže R.16 2 (3,4 ks/m² – prvé dva rady kompletne)</t>
  </si>
  <si>
    <t>Installatieschema R.16 2 (3,4 st./m² - eerste twee rijen doorlopend)</t>
  </si>
  <si>
    <t>Shema polaganja R.16 2 (3,4 kos./m² – prvi dve vrsti neprekinjeno)</t>
  </si>
  <si>
    <t>Läggningsschema R.16 2 (3,4 st/m² – första två raderna kontinuerliga)</t>
  </si>
  <si>
    <t>Læggediagram R.16 2 (3,4 stk./m² - første to rækker gennemgående)</t>
  </si>
  <si>
    <t>Leggeskjema R.16 2 (3,4 stk./m² – to første rader fortløpende)</t>
  </si>
  <si>
    <t>Shema postavljanja R.16 2 (3,4 kom./m² – prva dva reda neprekidno)</t>
  </si>
  <si>
    <t>Verlegeschema R.16 3 (6,8 Stk./m²)</t>
  </si>
  <si>
    <t>installation diagram R.16 3 (6,8 pc. per m²)</t>
  </si>
  <si>
    <t>schéma de pose R.16 3 (6,8 arrêts de neige par m²)</t>
  </si>
  <si>
    <t>Schema di posa R.16 3 (6,8 pz./m²)</t>
  </si>
  <si>
    <r>
      <t>Schema rozmístění R.16 3 (6,8 ks/m</t>
    </r>
    <r>
      <rPr>
        <vertAlign val="superscript"/>
        <sz val="11"/>
        <color indexed="8"/>
        <rFont val="Arial"/>
        <family val="2"/>
      </rPr>
      <t>2</t>
    </r>
    <r>
      <rPr>
        <sz val="11"/>
        <color indexed="8"/>
        <rFont val="Arial"/>
        <family val="2"/>
      </rPr>
      <t>)</t>
    </r>
  </si>
  <si>
    <t>Schemat montażowy R.16 3 (6,8 szt./m²)</t>
  </si>
  <si>
    <t>R.16 3 fektetési séma (6,8 db/m²)</t>
  </si>
  <si>
    <t>Schéma montáže R.16 3 (6,8 ks/m²)</t>
  </si>
  <si>
    <t>Installatieschema R.16 3 (6,8 st./m²)</t>
  </si>
  <si>
    <t>Shema polaganja R.16 3 (6,8 kos./m²)</t>
  </si>
  <si>
    <t>Läggningsschema R.16 3 (6,8 st/m² )</t>
  </si>
  <si>
    <t>Læggediagram R.16 3 (6,8 stk./m²)</t>
  </si>
  <si>
    <t>Leggeskjema R.16 3 (6,8 stk./m²)</t>
  </si>
  <si>
    <t>Shema postavljanja R.16 3 (6,8 kom./m²)</t>
  </si>
  <si>
    <t>PREFA Dacheindeckung</t>
  </si>
  <si>
    <t>PREFA roof covering</t>
  </si>
  <si>
    <t>couverture de toit PREFA</t>
  </si>
  <si>
    <t>Copertura per tetti PREFA</t>
  </si>
  <si>
    <t>PREFA střešní krytina</t>
  </si>
  <si>
    <t>Pokrycia dachowe PREFA</t>
  </si>
  <si>
    <t>PREFA tetőfedés</t>
  </si>
  <si>
    <t>PREFA strešná krytina</t>
  </si>
  <si>
    <t>PREFA-dakbedekking</t>
  </si>
  <si>
    <t>Strešna kritina PREFA</t>
  </si>
  <si>
    <t>PREFA takbeläggning</t>
  </si>
  <si>
    <t>PREFA tagdækning</t>
  </si>
  <si>
    <t>PREFA-takbelegg</t>
  </si>
  <si>
    <t>PREFA krovni pokrov</t>
  </si>
  <si>
    <t>Steildachwärmedämmelement</t>
  </si>
  <si>
    <t>pitched roof thermal insulation panel</t>
  </si>
  <si>
    <t>élément d’isolation thermique pour toitures inclinées</t>
  </si>
  <si>
    <t>Elemento per isolamento termico tetti spioventi</t>
  </si>
  <si>
    <t>Izolační prvek šikmé střechy</t>
  </si>
  <si>
    <t>Element termoizolacyjny dachu dwuspadowego</t>
  </si>
  <si>
    <t>nyeregtető hőszigetelő eleme</t>
  </si>
  <si>
    <t>Tepelnoizolačný prvok šikmej strechy</t>
  </si>
  <si>
    <t>Thermisch isolatie-element hellend dak</t>
  </si>
  <si>
    <t>Toplotnoizolacijski element za strmo streho</t>
  </si>
  <si>
    <t>värmeisoleringselement med sluttande tak</t>
  </si>
  <si>
    <t>Isoleringselement stejlt tag</t>
  </si>
  <si>
    <t>Varmeisolasjonselement til bratt tak</t>
  </si>
  <si>
    <t>Toplinski izolacijski element kosog krova</t>
  </si>
  <si>
    <t>diffusionshemmende Schicht oder Luftsperre</t>
  </si>
  <si>
    <t>diffusion barrier layer or air barrier</t>
  </si>
  <si>
    <t>écran pare-vapeur ou pare-air</t>
  </si>
  <si>
    <t>Strato antitraspirante o barriera per l'aria</t>
  </si>
  <si>
    <t>Vrstva bránící difúzi nebo vzduchová zábrana</t>
  </si>
  <si>
    <t>Warstwa blokująca dyfuzję lub bariera powietrzna</t>
  </si>
  <si>
    <t>diffúziógátló réteg vagy légzáró réteg</t>
  </si>
  <si>
    <t>vrstva zabraňujúca difúzii alebo parozábrana</t>
  </si>
  <si>
    <t>Diffusieremmende laag of luchtbarrière</t>
  </si>
  <si>
    <t>plast, ki zavira difuzijo ali zračna pregrada</t>
  </si>
  <si>
    <t>diffusionshämmande skikt eller luftbarriär</t>
  </si>
  <si>
    <t>diffusionshæmmende lag eller luftbarriere</t>
  </si>
  <si>
    <t>Diffusjonshemmende lag eller luftsperre</t>
  </si>
  <si>
    <t>slabo propusni sloj ili zračna barijera</t>
  </si>
  <si>
    <t>Tepelná izolace</t>
  </si>
  <si>
    <t>visible sheathing</t>
  </si>
  <si>
    <t>Pohledové bednění</t>
  </si>
  <si>
    <t>abgehängte Dachgeschossbekleidung</t>
  </si>
  <si>
    <t>suspended attic cladding</t>
  </si>
  <si>
    <t>revêtement de plafond suspendu</t>
  </si>
  <si>
    <t>Rivestimento sottotetto a sospensione</t>
  </si>
  <si>
    <t>Zavěšené obložení podkroví</t>
  </si>
  <si>
    <t>Podwieszane okładziny do poddasza</t>
  </si>
  <si>
    <t>függesztett tetőburkolat</t>
  </si>
  <si>
    <t>zavesené obloženie povalového priestoru</t>
  </si>
  <si>
    <t>zwevende zolderbekleding</t>
  </si>
  <si>
    <t>viseča podstrešna obloga</t>
  </si>
  <si>
    <t>upphängd vindsbeklädnad</t>
  </si>
  <si>
    <t>ophængt loftbeklædning</t>
  </si>
  <si>
    <t>Hengende loftsbekledning</t>
  </si>
  <si>
    <t>spuštena obloga potkrovlja</t>
  </si>
  <si>
    <t>Die Ausführung mit einer Unterdeckbahn der angegebenen Mindestqualität entspricht einem erhöht regensicherem Unterdach lt. ÖNORM B 4119. Die Durchnagelung mit Hafternägeln ist unerheblich.</t>
  </si>
  <si>
    <t>The design with roof underlay of the specified minimum quality corresponds to underlay with enhanced rain-proofing according to ÖNORM B 4119. Nailing with adhesive nails does not negatively affect the function of the underlay.</t>
  </si>
  <si>
    <t>La mise en œuvre à partir d’un lé de sous-couverture de la qualité minimum requise correspond à une sous-couverture étanche à la pluie telle que définie par la norme autrichienne ÖNORM B 4119. Le clouage au moyen de clous pour pattes de fixation n’a aucune incidence négative sur la fonction de l’écran de sous-toiture.</t>
  </si>
  <si>
    <t>L'esecuzione con una membrana sottomanto o uno strato separatore della qualità minima specificata non corrisponde a un sottotetto secondo la norma ÖNORM B 4119. Il fissaggio con chiodi a graffetta è irrilevante.</t>
  </si>
  <si>
    <t>Provedení s pojistnou hydroizolací s uvedenou nejnižší akceptovatelnou kvalitou splňuje požadavek zvýšené izolace střechy před deštěm podle ÖNORM B 4119. Proražení izolace hřebíky a příponkami je irelevantní.</t>
  </si>
  <si>
    <t>Zgodnie z przepisami wykonanie z membraną dachową o podanej minimalnej jakości odpowiada pokryciu więźby dachowej o podwyższonej wytrzymałości na deszcz, patrz ÖNORM B 4119. Przebijanie gwoździami jest nieistotne.</t>
  </si>
  <si>
    <t>A megadott minimális minőségű tetőalátéttel történő kivitelezés fokozottan esőálló alsó tetősíknak felel meg az ÖNORM B 4119 szerint. A hafterszegekkel való átszögelés szükségtelen.</t>
  </si>
  <si>
    <t>Vyhotovenie s podkladovým pásom s uvedenou minimálnou kvalitou zodpovedá podstrešiu so zvýšenou ochranou proti dažďu podľa ÖNORM B 4119. Preklincovanie s lepenkovými klincami nemá vplyv.</t>
  </si>
  <si>
    <t>De uitvoering met een schoorsteenmembraan van de gespecificeerde minimumkwaliteit komt overeen met een verhoogd regendicht onderdak volgens de voorschriften. ÖNORM B 4119. Het doorspijkeren met lijmnagels is irrelevant.</t>
  </si>
  <si>
    <t>Izvedba s podstrešnim trakom določene minimalne kakovosti ustreza podstrehi z večjo odpornostjo na dež po ÖNORM B 4119. Zabijanje z lepilnimi žeblji je neznatno.</t>
  </si>
  <si>
    <t>Utförandet med underlagsmembran av angiven lägsta kvalitet motsvarar ett förstärkt regntätt undertak enl. ÖNORM B 4119. Spikningen med häftspik är en obetydlig skillnad.</t>
  </si>
  <si>
    <t>Udformningen med undertag af den angivne minimumskvalitet svarer til et øget regntæt undertag iht. ÖNORM B 4119. Sømning er irrelevant.</t>
  </si>
  <si>
    <t>Utførelsen med et underliggende dekklag av angitt minstekvalitet gir et mer regnsikkert undertak iht. ÖNORM B 4119. Gjennomspikring med selvklebende spiker er uvesentlig.</t>
  </si>
  <si>
    <t>Izvedba s podlogom navedene minimalne kvalitete odgovara sekundarnom krovu otpornom na kišu prema ÖNORM B 4119. Zabijanje ljepljivim čavlima ne utječe negativno na funkciju podloge.</t>
  </si>
  <si>
    <t>Die Ausführung mit einer Unterdeckbahn oder Trennlage der angegebenen Mindestqualität entspricht keinem Unterdach lt. ÖNORM B 4119. Die Ausführung eignet sich für Objekte, bei denen kein Unterdach im Sinne der Unterdachnorm erforderlich ist.</t>
  </si>
  <si>
    <t>The design with roof underlay or a separation layer of the specified minimum quality does not correspond to underlay according to ÖNORM B 4119. The design is suitable for buildings on which underlay, within the meaning of the underlay standard, is not required.</t>
  </si>
  <si>
    <t>La mise en œuvre à partir d’un lé de sous-couverture ou d’une couche de séparation de la qualité minimum requise ne correspond pas à une sous-couverture étanche à la pluie telle que définie par la norme autrichienne ÖNORM B 4119. Cette mise en œuvre convient aux projets pour lesquels aucun écran de sous-toiture n’est requis au sens de la norme applicable aux écrans de sous-toiture.</t>
  </si>
  <si>
    <t>L'esecuzione con una membrana sottotetto o uno strato separatore della qualità minima specificata non corrisponde a un sottotetto secondo la norma ÖNORM B 4119. La realizzazione è adatta a immobili in cui non è richiesto un sottotetto a norma.</t>
  </si>
  <si>
    <t>Provedení s pojistnou hydroizolací nebo separační vrstvou s uvedenou nejnižší akceptovatelnou kvalitou neodpovídá žádné izolaci podle ÖNORM B 4119. Provedení je vhodné pro objekty, u kterých není potřeba žádná izolace podle normy.</t>
  </si>
  <si>
    <t>Zgodnie z przepisami wykonanie z membraną dachową lub warstwą rozdzielającą o podanej minimalnej jakości odpowiada pokryciu więźby dachowej o podwyższonej wytrzymałości na deszcz, patrz ÖNORM B 4119. Konstrukcja ta jest odpowiednia dla obiektów, gdzie nie jest wymagane krycie wstępne zgodnie z normą dla pokryć wstępnych.</t>
  </si>
  <si>
    <t>A megadott minimális minőségű tetőalátéttel vagy elválasztóréteggel történő kivitelezés nem felel meg az alsó tetősíknak az ÖNORM B 4119 szerint. A kialakítás olyan ingatlanok esetében alkalmazható, ahol a tetősíkszabvány értelmében nincs szükség alsó tetősíkra.</t>
  </si>
  <si>
    <t>Vyhotovenie s podkladovým pásom alebo separačnou vrstvou s uvedenou minimálnou kvalitou nezodpovedá podstrešiu podľa ÖNORM B 4119. Vyhotovenie sa hodí pre objekty, pri ktorých nie je potrebné žiadne podstrešie v zmysle normy o podstreší.</t>
  </si>
  <si>
    <t>De uitvoering met een schoorsteenmembraan of scheidingslaag van de gespecificeerde minimumkwaliteit komt overeen met geen onderdak volgens de voorschriften. ÖNORM B 4119. De uitvoering is geschikt voor panden waar geen onderdak nodig is in de zin van de onderdaknorm.</t>
  </si>
  <si>
    <t>Izvedba s podstrešnim trakom ali ločilno plastjo določene minimalne kakovosti ne ustreza nobeni podstrehi po ÖNORM B 4119. Izvedba je primerna za objekte, ki ne zahtevajo podstrehe v smislu standarda podstrehe.</t>
  </si>
  <si>
    <t>Utförandet med underlagsmembran eller separationsskikt av angiven lägsta kvalitet motsvarar inte ett undertak enl. ÖNORM B 4119. Utformningen lämpar sig för objekt som inte kräver undertak enligt undertaksstandard.</t>
  </si>
  <si>
    <t>Udformningen med undertag eller skillelag af den angivne minimumskvalitet svarer ikke til et undertag iht. ÖNORM B 4119. Udformningen egner sig til projekter, der ikke kræver undertag iht. undertagsstandarden.</t>
  </si>
  <si>
    <t>Utførelsen med et underliggende dekklag eller skillelag av angitt minstekvalitet tilsvarer ikke et undertak iht. ÖNORM B 4119. Utførelsen egner seg til bygninger som ikke krever et undertak i henhold til standard for undertak.</t>
  </si>
  <si>
    <t>Izvedba s podlogom ili razdjelnim slojem navedene minimalne kvalitete ne odgovara sekundarnom krovu prema ÖNORM B 4119. Izvedba je prikladna za objekte koji ne zahtijevaju sekundarni krov u smislu standarda sekundarnog krova.</t>
  </si>
  <si>
    <t>mit Nageldichtstreifen</t>
  </si>
  <si>
    <t>with nail sealing tape</t>
  </si>
  <si>
    <t>avec bande d’étanchéité pour clous</t>
  </si>
  <si>
    <t>con strisce sigillanti chiodate</t>
  </si>
  <si>
    <t>s těsnicím pásem pro hřebíky</t>
  </si>
  <si>
    <t>z taśmą uszczelniającą gwoździe</t>
  </si>
  <si>
    <t>szegtömítő szalaggal</t>
  </si>
  <si>
    <t>s pásmi pod kontralaty.</t>
  </si>
  <si>
    <t>met nagelafdichtstrip</t>
  </si>
  <si>
    <t>s tesnilnimi trakovi za žeblje</t>
  </si>
  <si>
    <t>med spiktätningslister</t>
  </si>
  <si>
    <t>med sømtætningslister</t>
  </si>
  <si>
    <t>med tetningsstrimler for spiker</t>
  </si>
  <si>
    <t>s trakom za brtvljenje čavli</t>
  </si>
  <si>
    <t>Bei der Planung von Unterdächern sind insbesondere die Beanspruchungen, die aufgrund von Wassereintritt durch die Dacheindeckung auftreten, unter folgenden Randbedingungen zu berücksichtigen:</t>
  </si>
  <si>
    <t>When planning substructures, strain and stress caused by water penetrating through the roof covering should be particularly taken into account under the following conditions:</t>
  </si>
  <si>
    <t>Au moment de la conception de la sous-couverture, tenez compte en particulier des contraintes engendrées par les infiltrations d’eau dans la couverture, dans les conditions et contextes spécifiquement décrits ci-dessous :</t>
  </si>
  <si>
    <t>Quando si progettano i sottotetti, si deve prestare particolare attenzione alle sollecitazioni che si verificano a causa della penetrazione dell'acqua attraverso la copertura del tetto nelle seguenti condizioni limite:</t>
  </si>
  <si>
    <t>Při navrhování pojistných hydroizolací je zvlášť nutno zohlednit namáhání při průniku vody střešní krytinou při následujících okrajových podmínkách:</t>
  </si>
  <si>
    <t>Pri plánovaní podstreší treba zvlášť zohľadniť namáhania, ktoré sa vyskytujú z dôvodu zatekania cez strešnú krytinu, pri nasledujúcich okrajových podmienkach:</t>
  </si>
  <si>
    <t>Bij de planning van onderdaken moet in het bijzonder rekening worden gehouden met de spanningen die door het binnendringen van water door de dakbedekking binnenkomen onder de volgende randvoorwaarden:</t>
  </si>
  <si>
    <t>Pri načrtovanju podstreh je treba posebno pozornost nameniti obremenitvi, ki nastane zaradi vdora vode skozi strešno kritino, z naslednjimi robnimi pogoji:</t>
  </si>
  <si>
    <t>Vid planering av undertak ska de påfrestningar som uppstår på grund av inträngande av vatten genom takbeläggningen beaktas under följande randvillkor:</t>
  </si>
  <si>
    <t>Ved planlægning af undertage skal der lægges særlig vægt på spændinger, der forårsages af vandindtrængning gennem tagdækningen, med følgende randbetingelser:</t>
  </si>
  <si>
    <t>Prilikom planiranja sekundarnog krova potrebno je uzeti u obzir opterećenja koja nastaju zbog prodiranja vode kroz krovni pokrov pod sljedećim uvjetima:</t>
  </si>
  <si>
    <t>Dachaufbauten für PREFA Dacheindeckungen</t>
  </si>
  <si>
    <t>roof structures for PREFA roof coverings</t>
  </si>
  <si>
    <t>constructions hors-combles pour couvertures de toiture PREFA</t>
  </si>
  <si>
    <t>Strutture di tetti per coperture PREFA</t>
  </si>
  <si>
    <t>Skladba střechy pro střešní krytiny PREFA</t>
  </si>
  <si>
    <t>Konstrukcje dachowe dla pokryć dachowych PREFA</t>
  </si>
  <si>
    <t>tető rétegrendek PREFA tetőfedésekhez</t>
  </si>
  <si>
    <t>Skladby strechy pre strešné krytiny PREFA</t>
  </si>
  <si>
    <t>Dakopbouwen voor PREFA-dakbedekkingen</t>
  </si>
  <si>
    <t>Strešne konstrukcije za strešne kritine PREFA</t>
  </si>
  <si>
    <t>Takkonstruktioner för PREFALZ-beläggning</t>
  </si>
  <si>
    <t>Tagkonstruktioner til PREFA tagdækning</t>
  </si>
  <si>
    <t>Takoppbygging for PREFA-takbelegg</t>
  </si>
  <si>
    <t>Krovne konstrukcije za PREFA krovne pokrove</t>
  </si>
  <si>
    <t>Unterdächer sind jedenfalls anzuordnen:</t>
  </si>
  <si>
    <t>La pose de lés de sous-couverture est requise :</t>
  </si>
  <si>
    <t>I sottotetti devono essere sistemati in ogni caso:</t>
  </si>
  <si>
    <t>Izolace se musí vždy stanovit:</t>
  </si>
  <si>
    <t>W każdym przypadku należy wykonać pokrycie więźby dachowej (pokrycie wstępne):</t>
  </si>
  <si>
    <t>az alsó tetősíkok elrendezése:</t>
  </si>
  <si>
    <t>K podstrešiam treba taktiež priradiť:</t>
  </si>
  <si>
    <t>Onderdaken moeten in ieder geval worden aangebracht:</t>
  </si>
  <si>
    <t>V vsakem primeru je treba urediti podstrehe:</t>
  </si>
  <si>
    <t>Undertak ska i alla fall anordnas:</t>
  </si>
  <si>
    <t>Undertage kræver:</t>
  </si>
  <si>
    <t>Undertak skal alltid foreligge:</t>
  </si>
  <si>
    <t>U svakom slučaju, sekundarne krovove je potrebno urediti:</t>
  </si>
  <si>
    <t>Navíc je nutno zohlednit tyto okolnosti:</t>
  </si>
  <si>
    <t>Unterdach (lt. Tabelle)</t>
  </si>
  <si>
    <t>underlay (according to table)</t>
  </si>
  <si>
    <t>écran de sous-toiture (cf. tableau)</t>
  </si>
  <si>
    <t>sottotetto (secondo la tabella)</t>
  </si>
  <si>
    <t>Izolace (podle tabulky)</t>
  </si>
  <si>
    <t>Pokrycie więźby dachowej (pokrycie wstępne) (patrz tabela)</t>
  </si>
  <si>
    <t>alsó tetősík (a táblázat szerint)</t>
  </si>
  <si>
    <t>Podstrešie (podľa tabuľky)</t>
  </si>
  <si>
    <t>Onderdak (volgens tabel)</t>
  </si>
  <si>
    <t>Podstreha (v skladu s tabelo)</t>
  </si>
  <si>
    <t>undertak (enl. tabell)</t>
  </si>
  <si>
    <t>Undertak (iht. tabell)</t>
  </si>
  <si>
    <t>Sekundarni krov (prema tablici)</t>
  </si>
  <si>
    <t>ANFORDERUNG</t>
  </si>
  <si>
    <t>REQUIREMENT</t>
  </si>
  <si>
    <t>CONDITION REQUISE</t>
  </si>
  <si>
    <t>RICHIESTA</t>
  </si>
  <si>
    <t>POŽADAVEK</t>
  </si>
  <si>
    <t>WNIOSEK</t>
  </si>
  <si>
    <t>KÉRVÉNY</t>
  </si>
  <si>
    <t>POŽIADAVKA</t>
  </si>
  <si>
    <t>AANVRAAG</t>
  </si>
  <si>
    <t>ZAHTEVA</t>
  </si>
  <si>
    <t>ANSÖKAN</t>
  </si>
  <si>
    <t>KRAV</t>
  </si>
  <si>
    <t>ZAHTJEV</t>
  </si>
  <si>
    <t>Beanspruchung</t>
  </si>
  <si>
    <t>stress</t>
  </si>
  <si>
    <t>contrainte</t>
  </si>
  <si>
    <t>Sollecitazione</t>
  </si>
  <si>
    <t>Namáhání</t>
  </si>
  <si>
    <t>Obciążenia</t>
  </si>
  <si>
    <t>igénybevétel</t>
  </si>
  <si>
    <t>Namáhanie</t>
  </si>
  <si>
    <t>Spanning</t>
  </si>
  <si>
    <t>Obremenitev</t>
  </si>
  <si>
    <t>Anspråk</t>
  </si>
  <si>
    <t>Belastning</t>
  </si>
  <si>
    <t>Opterećenje</t>
  </si>
  <si>
    <t>bei ausgebautem Dachgeschoß, soweit es sich nicht um unbelüftete Konstruktionen handelt</t>
  </si>
  <si>
    <t>dans le cas de combles aménagés (lorsqu’il ne s’agit pas de constructions non ventilées)</t>
  </si>
  <si>
    <r>
      <t xml:space="preserve">nel caso di un </t>
    </r>
    <r>
      <rPr>
        <sz val="11"/>
        <color theme="1"/>
        <rFont val="Calibri"/>
        <family val="2"/>
        <scheme val="minor"/>
      </rPr>
      <t>sottotetto reso abitabile, a meno che non si tratti di una costruzione non ventilata</t>
    </r>
  </si>
  <si>
    <r>
      <t xml:space="preserve">u obytného </t>
    </r>
    <r>
      <rPr>
        <sz val="11"/>
        <color theme="1"/>
        <rFont val="Calibri"/>
        <family val="2"/>
        <scheme val="minor"/>
      </rPr>
      <t>podstřešního prostoru, pokud se nejedná o neodvětranou střešní konstrukci</t>
    </r>
  </si>
  <si>
    <r>
      <t xml:space="preserve">w przypadku poddasza </t>
    </r>
    <r>
      <rPr>
        <sz val="11"/>
        <color theme="1"/>
        <rFont val="Calibri"/>
        <family val="2"/>
        <scheme val="minor"/>
      </rPr>
      <t>użytkowego, o ile nie jest to konstrukcja niewentylowana</t>
    </r>
  </si>
  <si>
    <r>
      <rPr>
        <sz val="11"/>
        <color theme="1"/>
        <rFont val="Calibri"/>
        <family val="2"/>
        <scheme val="minor"/>
      </rPr>
      <t>beépített tetőtér esetén, kivéve, ha az nem egy szellőztetés nélküli szerkezet</t>
    </r>
  </si>
  <si>
    <r>
      <t xml:space="preserve">pri </t>
    </r>
    <r>
      <rPr>
        <sz val="11"/>
        <color theme="1"/>
        <rFont val="Calibri"/>
        <family val="2"/>
        <scheme val="minor"/>
      </rPr>
      <t>povalovom priestore s vykurovaním, pokiaľ nejde o nevetrané konštrukcie</t>
    </r>
  </si>
  <si>
    <r>
      <t xml:space="preserve">in het geval van een </t>
    </r>
    <r>
      <rPr>
        <sz val="11"/>
        <color theme="1"/>
        <rFont val="Calibri"/>
        <family val="2"/>
        <scheme val="minor"/>
      </rPr>
      <t>uitgebouwde zolder, tenzij het een ongeventileerde constructie is</t>
    </r>
  </si>
  <si>
    <r>
      <t xml:space="preserve">v primeru razširjenega </t>
    </r>
    <r>
      <rPr>
        <sz val="11"/>
        <color theme="1"/>
        <rFont val="Calibri"/>
        <family val="2"/>
        <scheme val="minor"/>
      </rPr>
      <t>podstrešja, razen če je konstrukcija neprezračena</t>
    </r>
  </si>
  <si>
    <r>
      <t xml:space="preserve">Vid ombyggd </t>
    </r>
    <r>
      <rPr>
        <sz val="11"/>
        <color theme="1"/>
        <rFont val="Calibri"/>
        <family val="2"/>
        <scheme val="minor"/>
      </rPr>
      <t>vind såvida inte konstruktionen är oventilerad</t>
    </r>
  </si>
  <si>
    <r>
      <t xml:space="preserve">Ved </t>
    </r>
    <r>
      <rPr>
        <sz val="11"/>
        <color theme="1"/>
        <rFont val="Calibri"/>
        <family val="2"/>
        <scheme val="minor"/>
      </rPr>
      <t>udvidet loftrum, medmindre konstruktionen er uventileret</t>
    </r>
  </si>
  <si>
    <r>
      <t xml:space="preserve">Ved ombygd </t>
    </r>
    <r>
      <rPr>
        <sz val="11"/>
        <color theme="1"/>
        <rFont val="Calibri"/>
        <family val="2"/>
        <scheme val="minor"/>
      </rPr>
      <t>loft, med mindre konstruksjonen er uventilert</t>
    </r>
  </si>
  <si>
    <r>
      <t xml:space="preserve">kod preuređenog </t>
    </r>
    <r>
      <rPr>
        <sz val="11"/>
        <color theme="1"/>
        <rFont val="Calibri"/>
        <family val="2"/>
        <scheme val="minor"/>
      </rPr>
      <t>potkrovlja, osim ako konstrukcija nije ventilirana</t>
    </r>
  </si>
  <si>
    <t>bei nicht ausgebautem Dachgeschoß, bei dem eine regelmäßige Kontrolle bzw. Wartung des Dachraums nicht möglich ist und die oberste Geschoßdecke bereits bei geringen Wassermengen wasserdurchlässig ist (z. B. Spitzböden über Zangendecke)</t>
  </si>
  <si>
    <t>dans le cas de combles non aménagés qu’il n’est pas possible de contrôler et d’entretenir de manière régulière, et pour lesquels le plafond de l’étage supérieur — en d’autres termes le plancher des combles — présente des infiltrations d’eau même lors de faibles précipitations (par exemple dans le cas de combles perdus se trouvant au-dessus d’un plancher posé sur entraits)</t>
  </si>
  <si>
    <t>nel caso di un sottotetto non abitabile, dove non è possibile un'ispezione o una manutenzione regolare dello spazio sotto il tetto e il soffitto del piano superiore è permeabile all'acqua anche in caso di piccole infiltrazioni (ad es. solaio su copertura a forcella)</t>
  </si>
  <si>
    <t>w przypadku poddaszy nieużytkowych, gdzie nie jest możliwa regularna kontrola lub konserwacja przestrzeni poddasza, a strop najwyższej kondygnacji jest przepuszczalny dla wody nawet w przypadku niewielkich ilości wody (np. stropy spiczaste nad stropami belkowymi)</t>
  </si>
  <si>
    <t>Olyan be nem épített tetőtér esetén, ahol a tetőtér rendszeres ellenőrzése vagy karbantartása nem lehetséges, és a legfelső emeleti mennyezet még kis mennyiségű víz esetén is átereszti a vizet (pl. gerendás mennyezet feletti attika)</t>
  </si>
  <si>
    <t>pri povalovom priestore so studenou prevádzkou, pri ktorom nie je možná pravidelná kontrola alebo údržba podstrešia a najvrchnejší medzipodlažný strop je vodopriepustný už pri malých množstvách vody (napr. povaly nad klieštinovým stropom)</t>
  </si>
  <si>
    <t>bij niet uitgebouwde zolders waar regelmatige inspectie of onderhoud van de zolderruimte niet mogelijk is en het plafond van de bovenste verdieping waterdoorlatend is, zelfs in geval van kleine hoeveelheden water (bijv. puntvloeren boven knikplafonds)</t>
  </si>
  <si>
    <t>v primeru nerazširjenega podstrešja, kjer redni pregledi oziroma vzdrževanje podstrešja niso mogoči in je strop zgornjega nadstropja vodoprepusten tudi pri majhnih količinah vode (npr. podstrešja pod slemenom nad stropom s tramovi)</t>
  </si>
  <si>
    <t>Vid ej ombyggd vind där regelbunden inspektion eller underhåll av vinden inte är möjlig och taket på översta våningen är vattengenomsläppligt även för små mängder vatten (t.ex. vindsvåningar ovanför dragbalkstak)</t>
  </si>
  <si>
    <t>i tilfælde af ikke-udvidet loft, hvor regelmæssig inspektion eller vedligeholdelse af loftet ikke er muligt, og loftet øverst er vandgennemtrængeligt selv ved små mængder vand (f.eks. spidslofter)</t>
  </si>
  <si>
    <t>Med et ubebygd loft hvor regelmessig inspeksjon eller vedlikehold av loftet ikke er mulig og taket i toppetasjen er vanngjennomtrengelig selv med små mengder vann (f.eks. loftsgulv over et tangtak)</t>
  </si>
  <si>
    <t>kod neuređenog potkrovlja gdje nije moguć redoviti pregled ili održavanje potkrovlja, a strop gornje etaže je vodopropusni čak i uz male količine vode (npr. potkrovlja iznad krova s gredama)</t>
  </si>
  <si>
    <t>Bitumenbahn (E-3 nsk) entsprechend ÖNORM B 3661</t>
  </si>
  <si>
    <t>bitumen underlay (E-3 nsk) according to ÖNORM B 3661</t>
  </si>
  <si>
    <t>lé bitumineux (E-3 nsk) conformément à la norme autrichienne ÖNORM B 3661</t>
  </si>
  <si>
    <t>Membrana bituminosa (E-3 nsk) conforme alla norma ÖNORM B 3661</t>
  </si>
  <si>
    <t>Asfaltový pás (E-3 nsk) podle ÖNORM B 3661</t>
  </si>
  <si>
    <t>Membrana bitumiczna (E-3 NSK) zgodnie z normą ÖNORM B 3661</t>
  </si>
  <si>
    <t>bitumenszalag (E-3 nsk) ÖNORM B 3661 szerint</t>
  </si>
  <si>
    <t>Bitúmenový pás (E-3 nsk) podľa ÖNORM B 3661</t>
  </si>
  <si>
    <t>Bitumenmembraan (E-3 nsk) volgens ÖNORM B 3661</t>
  </si>
  <si>
    <t>Bitumenska membrana (E-3 nsk) po ÖNORM B 3661</t>
  </si>
  <si>
    <t>bitumenmembran (E-3 nsk) enligt ÖNORM B 3661</t>
  </si>
  <si>
    <t>Bitumenbane (E-3 nsk) iht. ÖNORM B 3661</t>
  </si>
  <si>
    <t>Bitumenunderlag (E-3 nsk) i henhold til ÖNORM B 3661</t>
  </si>
  <si>
    <t>Bitumenska podloga (E-3 nsk) prema ÖNORM B 3661</t>
  </si>
  <si>
    <t>Bitumenbahn (E-KV-15 nsk) entsprechend ÖNORM B 3661</t>
  </si>
  <si>
    <t>bitumen underlay (E-KV-15 nsk) according to ÖNORM B 3661</t>
  </si>
  <si>
    <t>lé bitumineux (E-KV-15 nsk) conformément à la norme autrichienne ÖNORM B 3661</t>
  </si>
  <si>
    <t>Membrana bituminosa (E-KV-15 nsk) conforme alla norma ÖNORM B 3661</t>
  </si>
  <si>
    <t>Asfaltový pás (E-KV-15 nsk) podle ÖNORM B 3661</t>
  </si>
  <si>
    <t>Membrana bitumiczna (E-KV-15 NSK) zgodnie z normą ÖNORM B 3661</t>
  </si>
  <si>
    <t>bitumenszalag (E-KV-15 nsk) ÖNORM B 3661 szerint</t>
  </si>
  <si>
    <t>Bitúmenový pás (E-KV-15 nsk) podľa ÖNORM B 3661</t>
  </si>
  <si>
    <t>Bitumenmembraan (E-KV-15 nsk) volgens ÖNORM B 3661</t>
  </si>
  <si>
    <t>Bitumenska membrana (E-15 nsk) po ÖNORM B 3661</t>
  </si>
  <si>
    <t>bitumenmembran (E-KV-15 nsk) enligt ÖNORM B 3661</t>
  </si>
  <si>
    <t>Bitumenbane (E-KV-15 nsk) iht. ÖNORM B 3661</t>
  </si>
  <si>
    <t>Bitumenunderlag (E-KV-15 nsk) i henhold til ÖNORM B 3661</t>
  </si>
  <si>
    <t>Bitumenska podloga (E-KV-15 nsk) prema ÖNORM B 3661</t>
  </si>
  <si>
    <t>Bitumenbahn* entsprechend ÖNORM B 3661</t>
  </si>
  <si>
    <t>bitumen underlay* according to ÖNORM B 3661</t>
  </si>
  <si>
    <t>lé bitumineux* conformément à la norme autrichienne ÖNORM B 3661</t>
  </si>
  <si>
    <t>Membrana bituminosa* conforme alla norma ÖNORM B 3661</t>
  </si>
  <si>
    <t>Asfaltový pás * podle ÖNORM B 3661</t>
  </si>
  <si>
    <t>Membrana bitumiczna* zgodnie z normą ÖNORM B 3661</t>
  </si>
  <si>
    <t>bitumenszalag ÖNORM B 3661 szerint</t>
  </si>
  <si>
    <t>Bitúmenový pás* podľa ÖNORM B 3661</t>
  </si>
  <si>
    <t>Bitumenmembraan* volgens ÖNORM B 3661</t>
  </si>
  <si>
    <t>Bitumenska membrana* po ÖNORM B 3661</t>
  </si>
  <si>
    <t>bitumenmembran* enligt ÖNORM B 3661</t>
  </si>
  <si>
    <t>Bitumenbane* iht. ÖNORM B 3661</t>
  </si>
  <si>
    <t>Bitumenunderlag* i henhold til ÖNORM B 3661</t>
  </si>
  <si>
    <t>Bitumenska podloga* prema ÖNORM B 3661</t>
  </si>
  <si>
    <t>single-skin structure – unconverted attic</t>
  </si>
  <si>
    <t>Jednoplášťová střešní skladba – neobytný podstřešní prostor</t>
  </si>
  <si>
    <t>Dvouplášťová střešní skladba – neobytný podstřešní prostor</t>
  </si>
  <si>
    <t>Konstrukcja dwuwarstwowa – poddasze nieużytkowe</t>
  </si>
  <si>
    <t>Zweischaliger Aufbau – Dachgeschoß ausgebaut</t>
  </si>
  <si>
    <t>double-skin structure — converted attic</t>
  </si>
  <si>
    <t>toit double peau — combles aménagés</t>
  </si>
  <si>
    <t>Struttura a due strati - Sottotetto reso abitabile</t>
  </si>
  <si>
    <t>Dvouplášťová střešní skladba – obytný podstřešní prostor</t>
  </si>
  <si>
    <t>Konstrukcja dwuwarstwowa – poddasze użytkowe</t>
  </si>
  <si>
    <t>Kéthéjú rétegrend – beépített tetőtér</t>
  </si>
  <si>
    <t>dvojplášťová skladba – povalový priestor s vykurovaním</t>
  </si>
  <si>
    <t>Tweewandige montage - zolder uitgebouwd</t>
  </si>
  <si>
    <t>Konstrukcija z dvojnim opažem – podstrešje je razširjeno</t>
  </si>
  <si>
    <t>Tvåskalskonstruktion – utbyggd vind</t>
  </si>
  <si>
    <t>To-skalskonstruktion - loftsrum ikke udvidet</t>
  </si>
  <si>
    <t>Tolags oppbygging – loftsetasje er ombygd</t>
  </si>
  <si>
    <t>Dvoslojna konstrukcija – potkrovlje preuređeno</t>
  </si>
  <si>
    <t>Aufsparrendämmung – Dachgeschoß ausgebaut – belüftet</t>
  </si>
  <si>
    <t>isolation sur chevrons — combles aménagés — avec lame d’air ventilée</t>
  </si>
  <si>
    <t>Isolamento estradosso - Sottotetto reso abitabile - ventilato</t>
  </si>
  <si>
    <t>Nadkrokevní izolace s odvětráním – obytný podstřešní prostor – větraný</t>
  </si>
  <si>
    <t>Izolacja nadkrokwiowa – poddasze użytkowe – wentylowane</t>
  </si>
  <si>
    <t>szarufa feletti szigetelés – beépített tetőtér – szellőztetett</t>
  </si>
  <si>
    <t>nadkrokvová izolácia – povalový priestor s vykurovaním – vetraný</t>
  </si>
  <si>
    <t>Isolatie boven de dakspanten - zolder verbouwd - geventileerd</t>
  </si>
  <si>
    <t>Izolacija nad špirovci – razširjeno podstrešje – prezračevano</t>
  </si>
  <si>
    <t>Isolering över takbjälkar – vind utbyggd – ventilerad</t>
  </si>
  <si>
    <t>Isolering over spær – loftsrum udvidet – ventileret</t>
  </si>
  <si>
    <t>Isolasjon over sperrebjelker – ombygd loft – ventilert</t>
  </si>
  <si>
    <t>Izolacija iznad roženica - potkrovlje preuređeno – ventilirano</t>
  </si>
  <si>
    <t>Die dargestellten, nicht maßstabsgetreuen Skizzen wurden in Zusammenarbeit mit der Fa. Bauder entwickelt.</t>
  </si>
  <si>
    <t>The sketches, which are not true-to-scale, were created together with the company, Bauder.</t>
  </si>
  <si>
    <t>Les schémas ont été réalisés en collaboration avec la société Bauder. Nota : ces schémas ne sont pas à l’échelle.</t>
  </si>
  <si>
    <t>Gli schizzi non in scala mostrati sono stati sviluppati in collaborazione con la ditta Bauder.</t>
  </si>
  <si>
    <t>Následující nákresy bez měřítka byly vypracovány ve spolupráci s firmou Bauder.</t>
  </si>
  <si>
    <t>Zamieszczone szkice małoskalowe zostały opracowane we współpracy z firmą Bauder.</t>
  </si>
  <si>
    <t>A bemutatott, nem méretarányos vázlatok a Bauder céggel együttműködve készültek.</t>
  </si>
  <si>
    <t>Zobrazené náčrty, ktoré nie sú presne v mierke, boli vyvinuté v spoluprácu s firmou Bauder.</t>
  </si>
  <si>
    <t>De afgebeelde niet-schaalschetsen zijn ontwikkeld in samenwerking met Bauder.</t>
  </si>
  <si>
    <t>Prikazane skice, ki ne ustrezajo merilu, so bile razvite v sodelovanju s podjetjem Bauder.</t>
  </si>
  <si>
    <t>Ej skalenliga skisser har utvecklats i samarbete med företaget Bauder.</t>
  </si>
  <si>
    <t>De viste skitser, som ikke er i korrekt skala, er udviklet i samarbejde med Bauder.</t>
  </si>
  <si>
    <t>De viste skissene, som ikke er i skala, er utviklet i samarbeid med bedriften Bauder.</t>
  </si>
  <si>
    <t>Prikazane skice, koje ne odgovaraju mjerilu, razvijene su u suradnji s tvrtkom Bauder.</t>
  </si>
  <si>
    <t>Weiters stellen die Konstruktionsbeispiele den Regelfall dar und sind ggf. an die örtliche Situation anzupassen. Länderspezifische technische Richtlinien sind zu beachten!</t>
  </si>
  <si>
    <t>Furthermore, the construction examples depict general cases and should be adapted to the local situation, if necessary. National technical guidelines must be observed.</t>
  </si>
  <si>
    <t>Par ailleurs, les exemples de construction qui sont fournis sont conformes à la règle générale. La mise en œuvre pourra néanmoins le cas échéant nécessiter des adaptations en fonction des particularités locales. Attention à respecter les réglementations techniques nationales.</t>
  </si>
  <si>
    <t>Inoltre gli esempi di progettazione rappresentano il caso standard e devono essere adattati alla situazione locale se necessario. Si devono osservare le linee guida tecniche specifiche del paese!</t>
  </si>
  <si>
    <t>Příklady konstrukcí navíc představují běžné případy, které je případně nutno upravit pro místní podmínky stavby. Je nutno rovněž zohlednit národní technické směrnice!</t>
  </si>
  <si>
    <t>Ponadto przykłady projektowe przedstawiają przypadek typowy i w razie potrzeby należy je dostosować do konkretnej sytuacji. Należy przestrzegać wytycznych technicznych obowiązujących w danym kraju!</t>
  </si>
  <si>
    <t>Ezenkívül a tervezési példák a hagyományos esetet mutatják be, és így szükség esetén a helyi körülményekhez igazítandók. Az országspecifikus műszaki irányelveket be kell tartani!</t>
  </si>
  <si>
    <t>Ďalej príklady konštrukcie predstavujú obvyklý prípad a treba ich príp. prispôsobiť miestnej situácii. Je nutné dodržiavať technické smernice platné pre danú krajinu!</t>
  </si>
  <si>
    <t>Verder zijn de ontwerpvoorbeelden een regelgeval en moeten zij zo nodig aan de plaatselijke situatie worden aangepast. Landspecifieke technische richtlijnen moeten in acht worden genomen!</t>
  </si>
  <si>
    <t>Nadalje primeri konstrukcij predstavljajo splošen primer in jih bo morda treba prilagoditi lokalnim razmeram. Upoštevati je treba tehnične smernice za posamezne države!</t>
  </si>
  <si>
    <t>Dessutom representerar konstruktionsexemplen generella fall och kan behöva anpassas till den aktuella situationen. Landspecifika tekniska riktlinjer måste följas!</t>
  </si>
  <si>
    <t>Designeksemplerne repræsenterer generelle eksempler og skal muligvis tilpasses den lokale situation. Landespecifikke tekniske retningslinjer skal overholdes!</t>
  </si>
  <si>
    <t>I tillegg representerer designeksemplene vanlige tilfeller og må kanskje tilpasses den lokale situasjonen. Landsspesifikke tekniske retningslinjer må følges!</t>
  </si>
  <si>
    <t>Nadalje, primjeri dizajna predstavljaju opći slučaj i možda će ih trebati prilagoditi lokalnoj situaciji. Potrebno je poštivati ​​tehničke smjernice specifične za zemlju!</t>
  </si>
  <si>
    <t>Technische Änderungen und Druckfehler vorbehalten!</t>
  </si>
  <si>
    <t>Con riserva di modifiche tecniche ed errori di stampa!</t>
  </si>
  <si>
    <t>Technické změny a chyby tisku vyhrazeny!</t>
  </si>
  <si>
    <t>Zastrzegamy sobie prawo do zmian technicznych i błędów w druku!</t>
  </si>
  <si>
    <t>A műszaki változtatások és a nyomdahibák jogát fenntartjuk!</t>
  </si>
  <si>
    <t>Technické zmeny a tlačové chyby vyhradené!</t>
  </si>
  <si>
    <t>Onder voorbehoud van technische wijzigingen en tikfouten!</t>
  </si>
  <si>
    <t>Pridržujemo si pravico do tehničnih sprememb in tiskarskih napak!</t>
  </si>
  <si>
    <t>Med reservation för tekniska ändringar och tryckfel!</t>
  </si>
  <si>
    <t>Med forbehold om tekniske endringer og trykkfeil!</t>
  </si>
  <si>
    <t>Podložno tehničkim promjenama i tiskarskim pogreškama!</t>
  </si>
  <si>
    <t>Die in den PREFA Verlegerichtlinien angegebenen Dachneigungen der jeweiligen Produkte sind einzuhalten.</t>
  </si>
  <si>
    <t>Observe the roof pitches specified in the PREFA installation guidelines for each product.</t>
  </si>
  <si>
    <t>Respectez scrupuleusement les pentes de toit indiquées dans les guides de pose PREFA pour chaque produit.</t>
  </si>
  <si>
    <t>È necessario rispettare le inclinazioni del tetto specificate nelle linee guida PREFA per l'installazione dei vari prodotti.</t>
  </si>
  <si>
    <t>Nutno dodržet požadované střešní sklony pro jednotlivé produkty dle směrnic PREFA pro pokládku.</t>
  </si>
  <si>
    <t>Należy postępować odpowiednio w zależności od kątów nachylenia dachu podanych w wytycznych montażowych dla poszczególnych produktów firmy PREFA.</t>
  </si>
  <si>
    <t>Az adott termékek PREFA kivitelezési útmutatójában megadott tetőhajlásszögeket be kell tartani.</t>
  </si>
  <si>
    <t>Sklony strechy príslušných výrobkov uvedené v smerniciach na pokládku je nutné dodržať.</t>
  </si>
  <si>
    <t>De dakhellingen die in de PREFA-montagerichtlijnen voor de respectieve producten zijn aangegeven, moeten in acht worden genomen.</t>
  </si>
  <si>
    <t>Upoštevati je treba naklone strehe posameznih izdelkov, ki so navedeni v smernicah za namestitev PREFA.</t>
  </si>
  <si>
    <t>Taklutningarna för respektive produkter som anges i PREFAs monteringsanvisningar måste beaktas.</t>
  </si>
  <si>
    <t>Taghældningerne for de respektive produkter, der er angivet i PREFA monteringsvejledningen, skal overholdes.</t>
  </si>
  <si>
    <t>Takhellingene for de respektive produktene spesifisert i PREFA-monteringsveiledningen må overholdes.</t>
  </si>
  <si>
    <t>Moraju se poštivati ​​nagibi krova odgovarajućih proizvoda koji su navedeni u PREFA uputama za postavljanje.</t>
  </si>
  <si>
    <t>die wärme- und feuchteschutztechnischen Eigenschaften des Gesamtdachaufbaues</t>
  </si>
  <si>
    <t>les propriétés de l’ensemble de la toiture en termes d’isolation thermique et de protection contre l’humidité</t>
  </si>
  <si>
    <t>le proprietà termiche e di protezione dall'umidità della struttura complessiva del tetto</t>
  </si>
  <si>
    <t>tepelně izolační a hydroizolační vlastnosti celkové střešní skladby</t>
  </si>
  <si>
    <t>de thermische en vochtwerende eigenschappen van de totale dakmontage</t>
  </si>
  <si>
    <t>toplotne in vlagovarstvene lastnosti celotne strešne konstrukcije</t>
  </si>
  <si>
    <t>de termiske og fugtbeskyttende egenskaber for hele tagkonstruktionen</t>
  </si>
  <si>
    <t>De varme- og fuktbeskyttende egenskapene for hele takkonstruksjonen</t>
  </si>
  <si>
    <t>die mechanische Beanspruchung der Unterdeckmaterialien während der Bauphase (z. B. Begehen des Unterdaches, Materiallagerung)</t>
  </si>
  <si>
    <t>les contraintes mécaniques auxquelles sont soumis les matériaux de la sous-couverture pendant de la phase de construction (stockage de matériaux de construction ou déplacements de personnes sur la sous-couverture par exemple)</t>
  </si>
  <si>
    <t>le sollecitazioni meccaniche sui materiali del sottotetto durante la fase di costruzione (es. camminare sul sottotetto, stoccaggio di materiale)</t>
  </si>
  <si>
    <t>mechanické namáhání podvěšených fólií během stavby (např. pohyb osob, skladování materiálů)</t>
  </si>
  <si>
    <t>a tető alatti anyagokat érő mechanikai igénybevétel az építési fázisban (pl. az alsó tetősík bejárása, anyagtárolás).</t>
  </si>
  <si>
    <t>de mechanische belasting van de materialen van het onderdak tijdens de bouwfase (bijv. lopen op het onderdak, opslag van materiaal).</t>
  </si>
  <si>
    <t>den mekaniske belastning af undertagets materialer i byggefasen (f.eks. gang på undertaget, materialeopbevaring)</t>
  </si>
  <si>
    <t>Den mekaniske belastningen på undertakets materialer i byggefasen (f.eks. gange på undertaket, materiallagring)</t>
  </si>
  <si>
    <t>mehanička opterećenja na potkrovnim materijalima tijekom faze izgradnje (npr. hodanje po sekundarnom krovu, skladištenje materijala)</t>
  </si>
  <si>
    <t>diffusionsoffen</t>
  </si>
  <si>
    <t>breathable</t>
  </si>
  <si>
    <t>perméable à la diffusion</t>
  </si>
  <si>
    <t>traspirante</t>
  </si>
  <si>
    <t>difúzně propustný</t>
  </si>
  <si>
    <t>otwarta dyfuzyjnie</t>
  </si>
  <si>
    <t>diffúziósan nyitott</t>
  </si>
  <si>
    <t>difúzne otvorené</t>
  </si>
  <si>
    <t>diffusieopen</t>
  </si>
  <si>
    <t>paroprepustno</t>
  </si>
  <si>
    <t>diffusionsgenomsläpplig</t>
  </si>
  <si>
    <t>diffusionsåben</t>
  </si>
  <si>
    <t>Diffusjonsåpen</t>
  </si>
  <si>
    <t>propusno</t>
  </si>
  <si>
    <t>diffusionsoffene Bitumenbahn* (E-do nsk) entsprechend ÖNORM B 3661</t>
  </si>
  <si>
    <t>breathable bitumen underlay* (E-do nsk) according to ÖNORM B 3661</t>
  </si>
  <si>
    <t>lé bitumineux perméable à la diffusion* (E-do nsk) conformément à la norme autrichienne ÖNORM B 3661</t>
  </si>
  <si>
    <t>Membrana bituminosa traspirante* (E-do nsk) conforme alla norma ÖNORM B 3661</t>
  </si>
  <si>
    <t>difúzně propustný asfaltový pás* (E-do nsk) podle ÖNORM B 3661</t>
  </si>
  <si>
    <t>otwarta dyfuzyjnie membrana bitumiczna* (E-do NSK) zgodnie z normą ÖNORM B 3661</t>
  </si>
  <si>
    <t>diffúziósan nyitott bitumenszalag* (E-do nsk) ÖNORM B 3661 szerint</t>
  </si>
  <si>
    <t>difúzne otvorený bitúmenový pás* (E-do nsk) podľa ÖNORM B 3661</t>
  </si>
  <si>
    <t>diffusieopen bitumenmembraan* (E-do nsk) volgens ÖNORM B 3661</t>
  </si>
  <si>
    <t>paroprepustna bitumenska membrana* (E-do nsk) v skladu z ÖNORM B 3661</t>
  </si>
  <si>
    <t>Diffusionsöppet bitumenmembran* (E-do nsk) enligt ÖNORM B 3661</t>
  </si>
  <si>
    <t>diffusionsåben bitumenbane* (E-do nsk) iht. ÖNORM B 3661</t>
  </si>
  <si>
    <t>Diffusjonsåpent bitumenunderlag* (E-do nsk) i henhold til ÖNORM B 3661</t>
  </si>
  <si>
    <t>propusna bitumenska podloga* (E-do nsk) prema ÖNORM B 3661</t>
  </si>
  <si>
    <t>diffusionsoffene Unterdeckbahn* (UD do-s) entsprechend ÖNORM B 4119</t>
  </si>
  <si>
    <t>breathable underlay* (UD do-s) according to ÖNORM B 4119</t>
  </si>
  <si>
    <t>lé de sous-couverture perméable à la diffusion* (UD do-s) conformément à la norme autrichienne ÖNORM B 4119</t>
  </si>
  <si>
    <t>Membrana bituminosa traspirante* (UD do-s) conforme alla norma ÖNORM B 4119</t>
  </si>
  <si>
    <t>difúzně propustná pojistná hydroizolace* (UD do-s) podle ÖNORM B 4119</t>
  </si>
  <si>
    <t>otwarta dyfuzyjnie membrana bitumiczna* (UD do-s) zgodnie z normą ÖNORM B 4119</t>
  </si>
  <si>
    <t>diffúziósan nyitott tetőalátét* (UD do-s) ÖNORM B 4119 szerint</t>
  </si>
  <si>
    <t>difúzne otvorený podhľadový pás* (UD do-s) podľa ÖNORM B 4119</t>
  </si>
  <si>
    <t>diffusieopen schoorsteenmembraan* (UD do-s) volgens ÖNORM B 4119</t>
  </si>
  <si>
    <t>paroprepusten podstrešni trak* (UD do-s) v skladu z ÖNORM B 4119</t>
  </si>
  <si>
    <t>Diffusionsöppet underlagsmembran* (UD do-s) enligt ÖNORM B 4119</t>
  </si>
  <si>
    <t>diffusionsåbent undertag* (UD do-s) iht. ÖNORM B 4119</t>
  </si>
  <si>
    <t>Diffusjonsåpent underliggende dekklag* (UD do-s) i henhold til ÖNORM B 4119</t>
  </si>
  <si>
    <t>propusna podloga* (UD do-s) prema ÖNORM B 4119</t>
  </si>
  <si>
    <t>erhöht regensicher</t>
  </si>
  <si>
    <t>enhanced rain-proofing</t>
  </si>
  <si>
    <t>résistance accrue à la pénétration d’eau</t>
  </si>
  <si>
    <t>maggiore resistenza alla pioggia</t>
  </si>
  <si>
    <t>zvyšuje ochranu před deštěm</t>
  </si>
  <si>
    <t>zwiększona odporność na deszcz</t>
  </si>
  <si>
    <t>fokozottan esőálló</t>
  </si>
  <si>
    <t>zvýšená ochrana proti dažďovej vode</t>
  </si>
  <si>
    <t>verhoogde regendichtheid</t>
  </si>
  <si>
    <t>povečana odpornost na dež</t>
  </si>
  <si>
    <t>ökad regntäthet</t>
  </si>
  <si>
    <t>øget regnsikkerhed</t>
  </si>
  <si>
    <t>Økt regnsikring</t>
  </si>
  <si>
    <t>povećana otpornost na kišu</t>
  </si>
  <si>
    <t>kein Unterdach lt. ÖNORM B 4119 erforderlich</t>
  </si>
  <si>
    <t>no underlay according to ÖNORM B 4119 required</t>
  </si>
  <si>
    <t>pas d’écran de sous-toiture obligatoire (conformément à la norme autrichienne ÖNORM B 4119)</t>
  </si>
  <si>
    <t>nessun sottotetto come richiesto dalla norma ÖNORM B 4119</t>
  </si>
  <si>
    <t>není potřeba žádná izolace podle ÖNORM B 4119</t>
  </si>
  <si>
    <t>bez pokrycia więźby dachowej patrz zgodnie z normą ÖNORM B 4119</t>
  </si>
  <si>
    <t>alsó tetősík nem szükséges az ÖNORM B 4119 szerint</t>
  </si>
  <si>
    <t>podstrešie podľa ÖNORM B 4119 nie je potrebné</t>
  </si>
  <si>
    <t>geen onderdak (volgens ÖNORM B 4119 vereist</t>
  </si>
  <si>
    <t>brez podstrehe po ÖNORM B 4119 ni potrebna</t>
  </si>
  <si>
    <t>inget undertak enl. ÖNORM B 4119 krävs</t>
  </si>
  <si>
    <t>Der kræves ikke undertag iht. ÖNORM B 4119</t>
  </si>
  <si>
    <t>Undertak iht. ÖNORM B 4119 er ikke nødvendig</t>
  </si>
  <si>
    <t>sekundarni krov nije potreban prema ÖNORM B 4119</t>
  </si>
  <si>
    <t>KLEINFORMAT</t>
  </si>
  <si>
    <t>SMALL-FORMAT PRODUCTS</t>
  </si>
  <si>
    <t>PETITS FORMATS</t>
  </si>
  <si>
    <t>PICCOLO FORMATO</t>
  </si>
  <si>
    <t>MALÝ FORMÁT</t>
  </si>
  <si>
    <t>MAŁY FORMAT</t>
  </si>
  <si>
    <t>KIS FORMÁTUMÚ ELEMEK</t>
  </si>
  <si>
    <t>MALOFORMÁT</t>
  </si>
  <si>
    <t>KLEIN FORMAAT</t>
  </si>
  <si>
    <t>MALI FORMAT</t>
  </si>
  <si>
    <t>PRODUKTER I MINDRE FORMAT</t>
  </si>
  <si>
    <t>MINDRE FORMAT</t>
  </si>
  <si>
    <t>SMÅFORMAT</t>
  </si>
  <si>
    <t>nicht diffusionsoffen</t>
  </si>
  <si>
    <t>not breathable</t>
  </si>
  <si>
    <t>non perméable à la diffusion</t>
  </si>
  <si>
    <t>non traspirante</t>
  </si>
  <si>
    <t>difúzně nepropustný</t>
  </si>
  <si>
    <t>nieotwarta dyfuzyjnie</t>
  </si>
  <si>
    <t>diffúziósan nem nyitott</t>
  </si>
  <si>
    <t>nie sú difúzne otvorené</t>
  </si>
  <si>
    <t>niet-diffusieopen</t>
  </si>
  <si>
    <t>ni paroprepustno</t>
  </si>
  <si>
    <t>inte diffusionsgenomsläpplig</t>
  </si>
  <si>
    <t>ikke diffusionsåben</t>
  </si>
  <si>
    <t>Ikke diffusjonsåpen</t>
  </si>
  <si>
    <t>nepropusno</t>
  </si>
  <si>
    <t>regensicher</t>
  </si>
  <si>
    <t>rainproof</t>
  </si>
  <si>
    <t>résistance à la pénétration d’eau</t>
  </si>
  <si>
    <t>resistente alla pioggia</t>
  </si>
  <si>
    <t>ochrana před deštěm</t>
  </si>
  <si>
    <t>odporność na deszcz</t>
  </si>
  <si>
    <t>esőálló</t>
  </si>
  <si>
    <t>ochrana proti dažďovej vode</t>
  </si>
  <si>
    <t>regendichtheid</t>
  </si>
  <si>
    <t>odpornost na dež</t>
  </si>
  <si>
    <t>regntät</t>
  </si>
  <si>
    <t>regnsikker</t>
  </si>
  <si>
    <t>Regnsikkert</t>
  </si>
  <si>
    <t>otporno na kišu</t>
  </si>
  <si>
    <t>Übersicht:</t>
  </si>
  <si>
    <t>Overview:</t>
  </si>
  <si>
    <t>Aperçu :</t>
  </si>
  <si>
    <t>Panoramica:</t>
  </si>
  <si>
    <t>Přehled:</t>
  </si>
  <si>
    <t>Przegląd:</t>
  </si>
  <si>
    <t>Áttekintés:</t>
  </si>
  <si>
    <t>Prehľad:</t>
  </si>
  <si>
    <t>Overzicht:</t>
  </si>
  <si>
    <t>Pregled:</t>
  </si>
  <si>
    <t>Översikt:</t>
  </si>
  <si>
    <t>Oversigt:</t>
  </si>
  <si>
    <t>Oversikt:</t>
  </si>
  <si>
    <r>
      <t xml:space="preserve">UNTERDECKAHN (lt. ÖNORM </t>
    </r>
    <r>
      <rPr>
        <sz val="11"/>
        <color rgb="FF000000"/>
        <rFont val="Arial"/>
        <family val="2"/>
      </rPr>
      <t>B 4119)</t>
    </r>
  </si>
  <si>
    <t>ROOF UNDERLAY (according to ÖNORM B 4119)</t>
  </si>
  <si>
    <t>LÉ DE SOUS-COUVERTURE (selon la norme ÖNORM B 4119)</t>
  </si>
  <si>
    <r>
      <t xml:space="preserve">MEMBRANA SOTTOMANTO </t>
    </r>
    <r>
      <rPr>
        <sz val="11"/>
        <color theme="1"/>
        <rFont val="Calibri"/>
        <family val="2"/>
        <scheme val="minor"/>
      </rPr>
      <t xml:space="preserve">(secondo la norma ÖNORM </t>
    </r>
    <r>
      <rPr>
        <sz val="11"/>
        <color rgb="FF000000"/>
        <rFont val="Calibri"/>
        <family val="2"/>
        <scheme val="minor"/>
      </rPr>
      <t>B 4119)</t>
    </r>
  </si>
  <si>
    <r>
      <t>POJISTNÁ HYDROIZOLACE</t>
    </r>
    <r>
      <rPr>
        <sz val="11"/>
        <color theme="1"/>
        <rFont val="Calibri"/>
        <family val="2"/>
        <scheme val="minor"/>
      </rPr>
      <t xml:space="preserve">(podle ÖNORM </t>
    </r>
    <r>
      <rPr>
        <sz val="11"/>
        <color rgb="FF000000"/>
        <rFont val="Calibri"/>
        <family val="2"/>
        <scheme val="minor"/>
      </rPr>
      <t>B 4119)</t>
    </r>
  </si>
  <si>
    <r>
      <t xml:space="preserve">MEMBRANA SZALUNKOWA </t>
    </r>
    <r>
      <rPr>
        <sz val="11"/>
        <color theme="1"/>
        <rFont val="Calibri"/>
        <family val="2"/>
        <scheme val="minor"/>
      </rPr>
      <t xml:space="preserve"> (patrz ÖNORM </t>
    </r>
    <r>
      <rPr>
        <sz val="11"/>
        <color rgb="FF000000"/>
        <rFont val="Calibri"/>
        <family val="2"/>
        <scheme val="minor"/>
      </rPr>
      <t>B 4119)</t>
    </r>
  </si>
  <si>
    <r>
      <t xml:space="preserve">TETŐALÁTÉT </t>
    </r>
    <r>
      <rPr>
        <sz val="11"/>
        <color theme="1"/>
        <rFont val="Calibri"/>
        <family val="2"/>
        <scheme val="minor"/>
      </rPr>
      <t xml:space="preserve">(az ÖNORM </t>
    </r>
    <r>
      <rPr>
        <sz val="11"/>
        <color rgb="FF000000"/>
        <rFont val="Calibri"/>
        <family val="2"/>
        <scheme val="minor"/>
      </rPr>
      <t>B 4119 szerint)</t>
    </r>
  </si>
  <si>
    <r>
      <t xml:space="preserve">PODKLADOVÝ PÁS </t>
    </r>
    <r>
      <rPr>
        <sz val="11"/>
        <color theme="1"/>
        <rFont val="Calibri"/>
        <family val="2"/>
        <scheme val="minor"/>
      </rPr>
      <t>(podľa ÖNORM </t>
    </r>
    <r>
      <rPr>
        <sz val="11"/>
        <color rgb="FF000000"/>
        <rFont val="Calibri"/>
        <family val="2"/>
        <scheme val="minor"/>
      </rPr>
      <t>B 4119)</t>
    </r>
  </si>
  <si>
    <r>
      <t xml:space="preserve">SCHOORSTEENMEMBRAAN </t>
    </r>
    <r>
      <rPr>
        <sz val="11"/>
        <color theme="1"/>
        <rFont val="Calibri"/>
        <family val="2"/>
        <scheme val="minor"/>
      </rPr>
      <t xml:space="preserve">(volgens ÖNORM </t>
    </r>
    <r>
      <rPr>
        <sz val="11"/>
        <color rgb="FF000000"/>
        <rFont val="Calibri"/>
        <family val="2"/>
        <scheme val="minor"/>
      </rPr>
      <t>B 4119)</t>
    </r>
  </si>
  <si>
    <r>
      <t xml:space="preserve">PODLOŽNA MEMBRANA </t>
    </r>
    <r>
      <rPr>
        <sz val="11"/>
        <color theme="1"/>
        <rFont val="Calibri"/>
        <family val="2"/>
        <scheme val="minor"/>
      </rPr>
      <t xml:space="preserve">(po ÖNORM </t>
    </r>
    <r>
      <rPr>
        <sz val="11"/>
        <color rgb="FF000000"/>
        <rFont val="Calibri"/>
        <family val="2"/>
        <scheme val="minor"/>
      </rPr>
      <t>B 4119)</t>
    </r>
  </si>
  <si>
    <r>
      <t>UNDERLAGSMEMBRAN</t>
    </r>
    <r>
      <rPr>
        <sz val="11"/>
        <color theme="1"/>
        <rFont val="Calibri"/>
        <family val="2"/>
        <scheme val="minor"/>
      </rPr>
      <t xml:space="preserve">(enligt ÖNORM </t>
    </r>
    <r>
      <rPr>
        <sz val="11"/>
        <color rgb="FF000000"/>
        <rFont val="Calibri"/>
        <family val="2"/>
        <scheme val="minor"/>
      </rPr>
      <t>B 4119)</t>
    </r>
  </si>
  <si>
    <r>
      <t xml:space="preserve">UNDERTAG </t>
    </r>
    <r>
      <rPr>
        <sz val="11"/>
        <color theme="1"/>
        <rFont val="Calibri"/>
        <family val="2"/>
        <scheme val="minor"/>
      </rPr>
      <t xml:space="preserve">(iht. ÖNORM </t>
    </r>
    <r>
      <rPr>
        <sz val="11"/>
        <color rgb="FF000000"/>
        <rFont val="Calibri"/>
        <family val="2"/>
        <scheme val="minor"/>
      </rPr>
      <t>B 4119)</t>
    </r>
  </si>
  <si>
    <r>
      <t xml:space="preserve">UNDERLIGGENDE DEKKLAG </t>
    </r>
    <r>
      <rPr>
        <sz val="11"/>
        <color theme="1"/>
        <rFont val="Calibri"/>
        <family val="2"/>
        <scheme val="minor"/>
      </rPr>
      <t xml:space="preserve">iht. ÖNORM </t>
    </r>
    <r>
      <rPr>
        <sz val="11"/>
        <color rgb="FF000000"/>
        <rFont val="Calibri"/>
        <family val="2"/>
        <scheme val="minor"/>
      </rPr>
      <t>B 4119)</t>
    </r>
  </si>
  <si>
    <r>
      <t xml:space="preserve">PODLOGA </t>
    </r>
    <r>
      <rPr>
        <sz val="11"/>
        <color theme="1"/>
        <rFont val="Calibri"/>
        <family val="2"/>
        <scheme val="minor"/>
      </rPr>
      <t xml:space="preserve">(prema ÖNORM </t>
    </r>
    <r>
      <rPr>
        <sz val="11"/>
        <color rgb="FF000000"/>
        <rFont val="Calibri"/>
        <family val="2"/>
        <scheme val="minor"/>
      </rPr>
      <t>B 4119)</t>
    </r>
  </si>
  <si>
    <t>UNTERDECKBAHN (Mindestqualität)</t>
  </si>
  <si>
    <t>ROOF UNDERLAY (minimum quality)</t>
  </si>
  <si>
    <t>ÉCRAN DE SOUS-TOITURE (qualité minimum)</t>
  </si>
  <si>
    <t>MEMBRANA SOTTOMANTO (qualità minima)</t>
  </si>
  <si>
    <t>POJISTNÁ HYDROIZOLACE (nejnižší akceptovaná kvalita)</t>
  </si>
  <si>
    <t>MEMBRANA SZALUNKOWA (minimalne parametry jakościowe)</t>
  </si>
  <si>
    <t>TETŐALÁTÉT (minimális minőség)</t>
  </si>
  <si>
    <t>PODKLADOVÝ PÁS (minimálna kvalita)</t>
  </si>
  <si>
    <t>SCHOORSTEENMEMBRAAN (minimale kwaliteit)</t>
  </si>
  <si>
    <t>PODSTREŠNI TRAK (najmanjša kakovost)</t>
  </si>
  <si>
    <t>UNDERLAGSMEMBRAN (lägsta kvalitet)</t>
  </si>
  <si>
    <t>UNDERTAG (mindstekvalitet)</t>
  </si>
  <si>
    <t>UNDERLIGGENDE DEKKLAG (minimumskvalitet)</t>
  </si>
  <si>
    <t>PODLOGA (minimalna kvaliteta)</t>
  </si>
  <si>
    <t>PREFA_Details_Dach_Dachschindel_181203</t>
  </si>
  <si>
    <t>PREFA_details_roof_shingle_181203</t>
  </si>
  <si>
    <t>PREFA_détails_toiture_BARDEAU_181203</t>
  </si>
  <si>
    <t>SCHNEESTOPPER – VERLEGESCHEMA S1</t>
  </si>
  <si>
    <t>snow guards – installation diagram S1</t>
  </si>
  <si>
    <t>arrêt de neige — schéma de pose S1</t>
  </si>
  <si>
    <t>NASO FERMANEVE - SCHEMA DI POSA S1</t>
  </si>
  <si>
    <t>Boční napojení na stěnu s zásuvnou krycí lištou S1</t>
  </si>
  <si>
    <t>STOPER ŚNIEGOWY – SCHEMAT MONTAŻOWY S1</t>
  </si>
  <si>
    <t>HÓFOGÓ – S1 FEKTETÉSI SÉMA</t>
  </si>
  <si>
    <t>ZACHYTÁVAČ SNEHU – SCHÉMA MONTÁŽE S1</t>
  </si>
  <si>
    <t>SNEEUWSTOPPER - INSTALLATIESCHEMA S1</t>
  </si>
  <si>
    <t>SNEGOLOV – SHEMA POLAGANJA S1</t>
  </si>
  <si>
    <t>SNÖSTOPP – LÄGGNINGSSCHEMA S1</t>
  </si>
  <si>
    <t>SNESTOPPER – LÆGGEDIAGRAM S1</t>
  </si>
  <si>
    <t>SNØSTOPPER – LEGGESKJEMA S1</t>
  </si>
  <si>
    <t>TOČKASTI SNJEGOBRAN – SHEMA POSTAVLJANJA S1</t>
  </si>
  <si>
    <t>SCHNEESTOPPER – VERLEGESCHEMA S2</t>
  </si>
  <si>
    <t>snow guards – installation diagram S2</t>
  </si>
  <si>
    <t>arrêt de neige — schéma de pose S2</t>
  </si>
  <si>
    <t>NASO FERMANEVE - SCHEMA DI POSA S2</t>
  </si>
  <si>
    <t>Boční napojení na stěnu s zásuvnou krycí lištou S2</t>
  </si>
  <si>
    <t>STOPER ŚNIEGOWY – SCHEMAT MONTAŻOWY S2</t>
  </si>
  <si>
    <t>HÓFOGÓ – S2 FEKTETÉSI SÉMA</t>
  </si>
  <si>
    <t>ZACHYTÁVAČ SNEHU – SCHÉMA MONTÁŽE S2</t>
  </si>
  <si>
    <t>SNEEUWSTOPPER - INSTALLATIESCHEMA S2</t>
  </si>
  <si>
    <t>SNEGOLOV – SHEMA POLAGANJA S2</t>
  </si>
  <si>
    <t>SNÖSTOPP – LÄGGNINGSSCHEMA S2</t>
  </si>
  <si>
    <t>SNESTOPPER – LÆGGEDIAGRAM S2</t>
  </si>
  <si>
    <t>SNØSTOPPER – LEGGESKJEMA S2</t>
  </si>
  <si>
    <t>TOČKASTI SNJEGOBRAN – SHEMA POSTAVLJANJA S2</t>
  </si>
  <si>
    <t>SCHNEESTOPPER – VERLEGESCHEMA S3</t>
  </si>
  <si>
    <t>snow guards – installation diagram S3</t>
  </si>
  <si>
    <t>arrêt de neige — schéma de pose S3</t>
  </si>
  <si>
    <t>NASO FERMANEVE - SCHEMA DI POSA S3</t>
  </si>
  <si>
    <t>Boční napojení na stěnu s zásuvnou krycí lištou S3</t>
  </si>
  <si>
    <t>STOPER ŚNIEGOWY– SCHEMAT MONTAŻOWY S3</t>
  </si>
  <si>
    <t>HÓFOGÓ – S3 FEKTETÉSI SÉMA</t>
  </si>
  <si>
    <t>ZACHYTÁVAČ SNEHU – SCHÉMA MONTÁŽE S3</t>
  </si>
  <si>
    <t>SNEEUWSTOPPER - INSTALLATIESCHEMA S3</t>
  </si>
  <si>
    <t>SNEGOLOV – SHEMA POLAGANJA S3</t>
  </si>
  <si>
    <t>SNÖSTOPP – LÄGGNINGSSCHEMA S3</t>
  </si>
  <si>
    <t>SNESTOPPER – LÆGGEDIAGRAM S3</t>
  </si>
  <si>
    <t>SNØSTOPPER – LEGGESKJEMA S3</t>
  </si>
  <si>
    <t>TOČKASTI SNJEGOBRAN – SHEMA POSTAVLJANJA S3</t>
  </si>
  <si>
    <t>Verlegeschema S1 (2,5 Stk./m² – ersten beiden Reihen durchgehend)</t>
  </si>
  <si>
    <t>Installation diagram S1 (2,5  per m² — must be installed along the first two rows)</t>
  </si>
  <si>
    <t>Schéma de pose S1 (2,5 arrêts de neige par m² ; monter les arrêts de neige sans interruption sur toute la longueur des deux premières rangées)</t>
  </si>
  <si>
    <t>Schema di posa S1 (2,5 pz./m² - prime due file continue)</t>
  </si>
  <si>
    <r>
      <t>Schema rozmístění S1 (2,5 ks/m</t>
    </r>
    <r>
      <rPr>
        <vertAlign val="superscript"/>
        <sz val="11"/>
        <color indexed="8"/>
        <rFont val="Arial"/>
        <family val="2"/>
      </rPr>
      <t xml:space="preserve">2 </t>
    </r>
    <r>
      <rPr>
        <sz val="11"/>
        <color indexed="8"/>
        <rFont val="Arial"/>
        <family val="2"/>
      </rPr>
      <t>- první dvě řady průběžně)</t>
    </r>
  </si>
  <si>
    <t>Schemat montażowy S1 (2,5 szt./m² – pierwsze dwa rzędy ciągłe)</t>
  </si>
  <si>
    <t>fektetési séma S1 (2,5 db/m² – az első két sor folyamatos)</t>
  </si>
  <si>
    <t>Schéma montáže S1 (2,5 ks/m² – prvé dva rady kompletne)</t>
  </si>
  <si>
    <t>Installatieschema S1 (2,5 st./m² - eerste twee rijen doorlopend)</t>
  </si>
  <si>
    <t>Shema polaganja S1 (2,5 kos./m² – prvi dve vrsti neprekinjeno)</t>
  </si>
  <si>
    <t>Läggningsschema S1 (2,5 st/m² – första två raderna genomgående)</t>
  </si>
  <si>
    <t>Læggediagram S1 (2,5 stk./m² - første to rækker gennemgående)</t>
  </si>
  <si>
    <t>Leggeskjema S1 (2,5 stk./m² – to første rader fortløpende)</t>
  </si>
  <si>
    <t>Shema postavljanja S1 (2,5 kom./m² – prva dva reda neprekidno)</t>
  </si>
  <si>
    <t>Verlegeschema S2 (5 Stk./m² – ersten beiden Reihen durchgehend)</t>
  </si>
  <si>
    <t>installation diagram S2 (5 pc. per m²; must be installed along the first two rows)</t>
  </si>
  <si>
    <t>Schéma de pose S2 (5 arrêts de neige par m² ; monter les arrêts de neige sans interruption sur toute la longueur des deux premières rangées)</t>
  </si>
  <si>
    <t>Schema di posa S2 (5 pz./m² - prime due file continue)</t>
  </si>
  <si>
    <r>
      <t>Schema rozmístění S2 (5 ks/m</t>
    </r>
    <r>
      <rPr>
        <vertAlign val="superscript"/>
        <sz val="11"/>
        <color indexed="8"/>
        <rFont val="Arial"/>
        <family val="2"/>
      </rPr>
      <t xml:space="preserve">2 </t>
    </r>
    <r>
      <rPr>
        <sz val="11"/>
        <color indexed="8"/>
        <rFont val="Arial"/>
        <family val="2"/>
      </rPr>
      <t>- první dvě řady průběžně)</t>
    </r>
  </si>
  <si>
    <t>Schemat montażowy S2 (5 szt./m² – pierwsze dwa rzędy ciągłe)</t>
  </si>
  <si>
    <t>fektetési séma S2 (5 db/m² – az első két sor folyamatos)</t>
  </si>
  <si>
    <t>Schéma montáže S2 (5 ks/m² – prvé dva rady kompletne)</t>
  </si>
  <si>
    <t>Installatieschema S2 (5 st./m² - eerste twee rijen doorlopend)</t>
  </si>
  <si>
    <t>Shema polaganja S2 (5 kos./m² – prvi dve vrsti neprekinjeno)</t>
  </si>
  <si>
    <t>Läggningsschema S2 (5 st/m² – första två raderna genomgående)</t>
  </si>
  <si>
    <t>Læggediagram S2 (5 stk./m² - første to rækker gennemgående)</t>
  </si>
  <si>
    <t>Leggeskjema S2 (5 stk./m² – to første rader fortløpende)</t>
  </si>
  <si>
    <t>Shema postavljanja S2 (5 kom./m² – prva dva reda neprekidno)</t>
  </si>
  <si>
    <t>Verlegeschema S3 (10 Stk./m²)</t>
  </si>
  <si>
    <t>installation diagram S3 (10 pc. per m²)</t>
  </si>
  <si>
    <t>schéma de pose S3 (10 arrêts de neige par m²)</t>
  </si>
  <si>
    <t>Schema di posa S3 (10 pz./m²)</t>
  </si>
  <si>
    <r>
      <t>Schema rozmístění S3 (10 ks/m</t>
    </r>
    <r>
      <rPr>
        <vertAlign val="superscript"/>
        <sz val="11"/>
        <color indexed="8"/>
        <rFont val="Arial"/>
        <family val="2"/>
      </rPr>
      <t>2</t>
    </r>
    <r>
      <rPr>
        <sz val="11"/>
        <color indexed="8"/>
        <rFont val="Arial"/>
        <family val="2"/>
      </rPr>
      <t>)</t>
    </r>
  </si>
  <si>
    <t>Schemat montażowy S3 (10 szt./m²</t>
  </si>
  <si>
    <t>S3 fektetési séma (10 db/m²)</t>
  </si>
  <si>
    <t>Schéma montáže S3 (10 ks/m²)</t>
  </si>
  <si>
    <t>Installatieschema S3 (10 st./m²)</t>
  </si>
  <si>
    <t>Shema polaganja S3 (10 kos./m²)</t>
  </si>
  <si>
    <t>Läggningsschema S3 (10 st/m²)</t>
  </si>
  <si>
    <t>Læggediagram S3 (10 stk./m²)</t>
  </si>
  <si>
    <t>Leggeskjema S3 (10 stk./m²)</t>
  </si>
  <si>
    <t>Shema postavljanja S3 (10 kom./m²)</t>
  </si>
  <si>
    <t>PREFA_Details_Dach_DACHSCHINDEL DS.19_190131</t>
  </si>
  <si>
    <t>PREFA_details_roof_DS.19 shingle_190131</t>
  </si>
  <si>
    <t>PREFA_détails_toiture_BARDEAU DS.19_190131</t>
  </si>
  <si>
    <t>PREFA_Details_Dach_DS.19_190131</t>
  </si>
  <si>
    <t>Entlüftung über Froschmaulluken (für Dachschindel DS.19)</t>
  </si>
  <si>
    <t xml:space="preserve">ventilation for shingles DS.19 via frog-mouth vents </t>
  </si>
  <si>
    <t>ventilation par chatières (pour bardeaux DS.19)</t>
  </si>
  <si>
    <t>Aerazione tramite bocchetta di aerazione (per scandola DS.19)</t>
  </si>
  <si>
    <t>odvětrání odvětrávací haubnou u FALCOVANÉHO ŠINDELU DS.19</t>
  </si>
  <si>
    <t>Wentylacja przez pokrywę wywietrzników (do dachówki DS.19)</t>
  </si>
  <si>
    <t>szellőztetés szellőzőelemeken keresztül (DS.19 tetőfedő zsindelyhez)</t>
  </si>
  <si>
    <t>odvetrávanie cez odvetrávacie tvarovky (pre strešný šindeľ DS.19)</t>
  </si>
  <si>
    <t>Ventilatie via kikkermondluiken (voor daklei DS.19)</t>
  </si>
  <si>
    <t>Odzračevanje preko žabjih zračnikov (za strešno skodlo DS.19)</t>
  </si>
  <si>
    <t>Ventilation via grodluckor (för takshingel DS.19)</t>
  </si>
  <si>
    <t>Ventilation via tagudluftning (til tagspån DS.19)</t>
  </si>
  <si>
    <t>Ventilasjon via froskemunnformet luke (til takshingel DS.19)</t>
  </si>
  <si>
    <t>Odzračivanje preko odzračnika (za krovnu šindru DS.19)</t>
  </si>
  <si>
    <t>Saumstreifen für Dachschindel DS.19</t>
  </si>
  <si>
    <t>edge cleat strip for shingle DS.19</t>
  </si>
  <si>
    <t>bande de départ pour bardeau DS.19</t>
  </si>
  <si>
    <t>Grondalina per scandola DS.19</t>
  </si>
  <si>
    <t>podkladní pás pro FALCOVANÝ ŠINDEL DS.19</t>
  </si>
  <si>
    <t>Pas okapowy do dachówki DS.19</t>
  </si>
  <si>
    <t>párkányelem DS.19 tetőfedő zsindelyhez</t>
  </si>
  <si>
    <t>podkladový pás pre strešný šindeľ DS.19</t>
  </si>
  <si>
    <t>Dakgootstrips voor daklei DS.19</t>
  </si>
  <si>
    <t>Začetni trak za strešno skodlo DS.19</t>
  </si>
  <si>
    <t>sömremsor för takshingel DS.19</t>
  </si>
  <si>
    <t>Startprofil til DS.19</t>
  </si>
  <si>
    <t>Falslister til takshingel DS.19</t>
  </si>
  <si>
    <t>Početna traka za krovnu šindru DS.19</t>
  </si>
  <si>
    <t>SCHNEESTOPPER – VERLEGESCHEMA DS.19 1</t>
  </si>
  <si>
    <t>snow guards – installation diagram DS.19 1</t>
  </si>
  <si>
    <t>arrêt de neige — schéma de pose DS.19 1</t>
  </si>
  <si>
    <t>NASO FERMANEVE - SCHEMA DI POSA DS.19 1</t>
  </si>
  <si>
    <t>Boční napojení na stěnu s zásuvnou krycí lištou DS.19 1</t>
  </si>
  <si>
    <t>STOPER ŚNIEGOWY – SCHEMAT MONTAŻOWY DS.19 1</t>
  </si>
  <si>
    <t>HÓFOGÓ – DS.19 1 FEKTETÉSI SÉMA</t>
  </si>
  <si>
    <t>ZACHYTÁVAČ SNEHU – SCHÉMA MONTÁŽE DS.19 1</t>
  </si>
  <si>
    <t>SNEEUWSTOPPER - INSTALLATIESCHEMA DS.19 1</t>
  </si>
  <si>
    <t>SNEGOLOV – SHEMA POLAGANJA DS.19 1</t>
  </si>
  <si>
    <t>SNÖSTOPP – LÄGGNINGSSCHEMA DS.19 1</t>
  </si>
  <si>
    <t>SNESTOPPER – LÆGGEDIAGRAM DS.19 1</t>
  </si>
  <si>
    <t>SNØSTOPPER – LEGGESKJEMA DS.19 1</t>
  </si>
  <si>
    <t>TOČKASTI SNJEGOBRAN – SHEMA POSTAVLJANJA DS.19 1</t>
  </si>
  <si>
    <t>SCHNEESTOPPER – VERLEGESCHEMA DS.19 2</t>
  </si>
  <si>
    <t>snow guards – installation diagram DS.19 2</t>
  </si>
  <si>
    <t>arrêt de neige — schéma de pose DS.19 2</t>
  </si>
  <si>
    <t>NASO FERMANEVE - SCHEMA DI POSA DS.19 2</t>
  </si>
  <si>
    <t>Boční napojení na stěnu s zásuvnou krycí lištou DS.19 2</t>
  </si>
  <si>
    <t>STOPER ŚNIEGOWY – SCHEMAT MONTAŻOWY DS.19 2</t>
  </si>
  <si>
    <t>HÓFOGÓ – DS.19 2 FEKTETÉSI SÉMA</t>
  </si>
  <si>
    <t>ZACHYTÁVAČ SNEHU – SCHÉMA MONTÁŽE DS.19 2</t>
  </si>
  <si>
    <t>SNEEUWSTOPPER - INSTALLATIESCHEMA DS.19 2</t>
  </si>
  <si>
    <t>SNEGOLOV – SHEMA POLAGANJA DS.19 2</t>
  </si>
  <si>
    <t>SNÖSTOPP – LÄGGNINGSSCHEMA DS.19 2</t>
  </si>
  <si>
    <t>SNESTOPPER – LÆGGEDIAGRAM DS.19 2</t>
  </si>
  <si>
    <t>SNØSTOPPER – LEGGESKJEMA DS.19 2</t>
  </si>
  <si>
    <t>TOČKASTI SNJEGOBRAN – SHEMA POSTAVLJANJA DS.19 2</t>
  </si>
  <si>
    <t>SCHNEESTOPPER – VERLEGESCHEMA DS.19 3</t>
  </si>
  <si>
    <t>snow guards – installation diagram DS.19 3</t>
  </si>
  <si>
    <t>arrêt de neige — schéma de pose DS.19 3</t>
  </si>
  <si>
    <t>NASO FERMANEVE - SCHEMA DI POSA DS.19 3</t>
  </si>
  <si>
    <t>Boční napojení na stěnu s zásuvnou krycí lištou DS.19 3</t>
  </si>
  <si>
    <t>STOPER ŚNIEGOWY – SCHEMAT MONTAŻOWY DS.19 3</t>
  </si>
  <si>
    <t>HÓFOGÓ – DS.19 3 FEKTETÉSI SÉMA</t>
  </si>
  <si>
    <t>ZACHYTÁVAČ SNEHU – SCHÉMA MONTÁŽE DS.19 3</t>
  </si>
  <si>
    <t>SNEEUWSTOPPER - INSTALLATIESCHEMA DS.19 3</t>
  </si>
  <si>
    <t>SNEGOLOV – SHEMA POLAGANJA DS.19 3</t>
  </si>
  <si>
    <t>SNÖSTOPP – LÄGGNINGSSCHEMA DS.19 3</t>
  </si>
  <si>
    <t>SNESTOPPER – LÆGGEDIAGRAM DS.19 3</t>
  </si>
  <si>
    <t>SNØSTOPPER – LEGGESKJEMA DS.19 3</t>
  </si>
  <si>
    <t>TOČKASTI SNJEGOBRAN – SHEMA POSTAVLJANJA DS.19 3</t>
  </si>
  <si>
    <t>Verlegeschema DS.19 1 (2 Stk./m² – ersten beiden Reihen durchgehend)</t>
  </si>
  <si>
    <t>Installation diagram DS.19 1 (2  per m² — must be installed along the first two rows)</t>
  </si>
  <si>
    <t>Schéma de pose DS.19 1 (2 arrêts de neige par m² ; monter les arrêts de neige sans interruption sur toute la longueur des deux premières rangées)</t>
  </si>
  <si>
    <t>Schema di posa DS.19 1 (2 pz./m² - prime due file continue)</t>
  </si>
  <si>
    <t>Schema rozmístění DS.19 1 (2 ks/m2 - první dvě řady průběžně)</t>
  </si>
  <si>
    <t>Schemat montażowy DS.19 1 (2 szt./m² – pierwsze dwa rzędy ciągłe)</t>
  </si>
  <si>
    <t>DS.19 1 fektetési séma (2 db/m² – az első két sor folyamatos)</t>
  </si>
  <si>
    <t>Schéma montáže DS.19 1 (2 ks/m² – prvé dva rady kompletne)</t>
  </si>
  <si>
    <t>Installatieschema DS.19 1 (2 st./m² - eerste twee rijen doorlopend)</t>
  </si>
  <si>
    <t>Shema polaganja DS.19 1 (2 kos./m² – prvi dve vrsti neprekinjeno)</t>
  </si>
  <si>
    <t>Läggningsschema DS.19 1 (2 st/m² – första två raderna genomgående)</t>
  </si>
  <si>
    <t>Læggediagram DS.19 1 (2 stk./m² - første to rækker gennemgående)</t>
  </si>
  <si>
    <t>Leggeskjema DS.19 1 (2 stk./m² – to første rader fortløpende)</t>
  </si>
  <si>
    <t>Shema postavljanja DS.19 1 (2 kom./m² – prva dva reda neprekidno)</t>
  </si>
  <si>
    <t>Verlegeschema DS.19 2 (4 Stk./m² – ersten beiden Reihen durchgehend)</t>
  </si>
  <si>
    <t>installation diagram DS.19 2 (4 pc. per m²; must be installed along the first two rows)</t>
  </si>
  <si>
    <t>Schéma de pose DS.19 2 (4 arrêts de neige par m² ; monter les arrêts de neige sans interruption sur toute la longueur des deux premières rangées)</t>
  </si>
  <si>
    <t>Schema di posa DS.19 2 (4 pz./m² - prime due file continue)</t>
  </si>
  <si>
    <t>Schema rozmístění DS.19 2 (4 ks/m2 - první dvě řady průběžně)</t>
  </si>
  <si>
    <t>Schemat montażowy DS.19 2 (4 szt./m² – pierwsze dwa rzędy ciągłe)</t>
  </si>
  <si>
    <t>DS.19 2 fektetési séma (4 db/m² – az első két sor folyamatos)</t>
  </si>
  <si>
    <t>Schéma montáže DS.19 2 (4 ks/m² – prvé dva rady kompletne)</t>
  </si>
  <si>
    <t>Installatieschema DS.19 2 (4 st./m² - eerste twee rijen doorlopend)</t>
  </si>
  <si>
    <t>Shema polaganja DS.19 2 (4 kos./m² – prvi dve vrsti neprekinjeno)</t>
  </si>
  <si>
    <t>Läggningsschema DS.19 2 (4 st/m² – första två raderna genomgående)</t>
  </si>
  <si>
    <t>Læggediagram DS.19 2 (4 stk./m² - første to rækker gennemgående)</t>
  </si>
  <si>
    <t>Leggeskjema DS.19 2 (4 stk./m² – to første rader fortløpende)</t>
  </si>
  <si>
    <t>Shema postavljanja DS.19 2 (4 kom./m² – prva dva reda neprekidno)</t>
  </si>
  <si>
    <t>Verlegeschema DS.19 3 (8 Stk./m²)</t>
  </si>
  <si>
    <t>installation diagram DS.19 3 (8 pc. per m²)</t>
  </si>
  <si>
    <t>schéma de pose DS.19 3 (8 arrêts de neige par m²)</t>
  </si>
  <si>
    <t>Schema di posa DS.19 3 (8 pz./m²)</t>
  </si>
  <si>
    <t>Schema rozmístění DS.19 3 (8 ks/m2)</t>
  </si>
  <si>
    <t>Schemat montażowy DS.19 3 (8 szt./m²)</t>
  </si>
  <si>
    <t>DS.19 3 fektetési séma (8 db/m²)</t>
  </si>
  <si>
    <t>Schéma montáže DS.19 3 (8 ks/m²)</t>
  </si>
  <si>
    <t>Installatieschema DS.19 3 (8 st./m²)</t>
  </si>
  <si>
    <t>Shema polaganja DS.19 3 (8 kos./m²)</t>
  </si>
  <si>
    <t>Läggningsschema DS.19 3 (8 st/m²)</t>
  </si>
  <si>
    <t>Læggediagram DS.19 3 (8 stk./m²)</t>
  </si>
  <si>
    <t>Leggeskjema DS.19 3 (8 stk./m²)</t>
  </si>
  <si>
    <t>Shema postavljanja DS.19 3 (8 kom./m²)</t>
  </si>
  <si>
    <t>020205_AT_Details_Dach DR29x29_PREFA_2021-Q1</t>
  </si>
  <si>
    <t>SCHNEESTOPPER – VERLEGESCHEMA DR29 1</t>
  </si>
  <si>
    <t>snow guards – installation diagram DR29 1</t>
  </si>
  <si>
    <t>arrêt de neige — schéma de pose DR29 1</t>
  </si>
  <si>
    <t>NASO FERMANEVE - SCHEMA DI POSA DR29 1</t>
  </si>
  <si>
    <t>Boční napojení na stěnu s zásuvnou krycí lištou DR29 1</t>
  </si>
  <si>
    <t>STOPER ŚNIEGOWY – SCHEMAT MONTAŻOWY DR29 1</t>
  </si>
  <si>
    <t>HÓFOGÓ – DR29 1 FEKTETÉSI SÉMA</t>
  </si>
  <si>
    <t>ZACHYTÁVAČ SNEHU – SCHÉMA MONTÁŽE DR29 1</t>
  </si>
  <si>
    <t>SNEEUWSTOPPER - INSTALLATIESCHEMA DR29 1</t>
  </si>
  <si>
    <t>SNEGOLOV – SHEMA POLAGANJA DR29 1</t>
  </si>
  <si>
    <t>SNÖSTOPP – LÄGGNINGSSCHEMA DR29 1</t>
  </si>
  <si>
    <t>SNESTOPPER – LÆGGEDIAGRAM DR29 1</t>
  </si>
  <si>
    <t>SNØSTOPPER – LEGGESKJEMA DR29 1</t>
  </si>
  <si>
    <t>TOČKASTI SNJEGOBRAN – SHEMA POSTAVLJANJA DR29 1</t>
  </si>
  <si>
    <t>SCHNEESTOPPER – VERLEGESCHEMA DR29 2</t>
  </si>
  <si>
    <t>snow guards – installation diagram DR29 2</t>
  </si>
  <si>
    <t>arrêt de neige — schéma de pose DR29 2</t>
  </si>
  <si>
    <t>NASO FERMANEVE - SCHEMA DI POSA DR29 2</t>
  </si>
  <si>
    <t>Boční napojení na stěnu s zásuvnou krycí lištou DR29 2</t>
  </si>
  <si>
    <t>STOPER ŚNIEGOWY – SCHEMAT MONTAŻOWY DR29 2</t>
  </si>
  <si>
    <t>HÓFOGÓ – DR29 2 FEKTETÉSI SÉMA</t>
  </si>
  <si>
    <t>ZACHYTÁVAČ SNEHU – SCHÉMA MONTÁŽE DR29 2</t>
  </si>
  <si>
    <t>SNEEUWSTOPPER - INSTALLATIESCHEMA DR29 2</t>
  </si>
  <si>
    <t>SNEGOLOV – SHEMA POLAGANJA DR29 2</t>
  </si>
  <si>
    <t>SNÖSTOPP – LÄGGNINGSSCHEMA DR29 2</t>
  </si>
  <si>
    <t>SNESTOPPER – LÆGGEDIAGRAM DR29 2</t>
  </si>
  <si>
    <t>SNØSTOPPER – LEGGESKJEMA DR29 2</t>
  </si>
  <si>
    <t>TOČKASTI SNJEGOBRAN – SHEMA POSTAVLJANJA DR29 2</t>
  </si>
  <si>
    <t>SCHNEESTOPPER – VERLEGESCHEMA DR29 3</t>
  </si>
  <si>
    <t>snow guards – installation diagram DR29 3</t>
  </si>
  <si>
    <t>arrêt de neige — schéma de pose DR29 3</t>
  </si>
  <si>
    <t>NASO FERMANEVE - SCHEMA DI POSA DR29 3</t>
  </si>
  <si>
    <t>Boční napojení na stěnu s zásuvnou krycí lištou DR29 3</t>
  </si>
  <si>
    <t>STOPER ŚNIEGOWY – SCHEMAT MONTAŻOWY DR29 3</t>
  </si>
  <si>
    <t>HÓFOGÓ – DR29 3 FEKTETÉSI SÉMA</t>
  </si>
  <si>
    <t>ZACHYTÁVAČ SNEHU – SCHÉMA MONTÁŽE DR29 3</t>
  </si>
  <si>
    <t>SNEEUWSTOPPER - INSTALLATIESCHEMA DR29 3</t>
  </si>
  <si>
    <t>SNEGOLOV – SHEMA POLAGANJA DR29 3</t>
  </si>
  <si>
    <t>SNÖSTOPP – LÄGGNINGSSCHEMA DR29 3</t>
  </si>
  <si>
    <t>SNESTOPPER – LÆGGEDIAGRAM DR29 3</t>
  </si>
  <si>
    <t>SNØSTOPPER – LEGGESKJEMA DR29 3</t>
  </si>
  <si>
    <t>TOČKASTI SNJEGOBRAN – SHEMA POSTAVLJANJA DR29 3</t>
  </si>
  <si>
    <t>Verlegeschema DR29 1 (3 Stk./m² – ersten beiden Reihen durchgehend)</t>
  </si>
  <si>
    <t>Installation diagram DR29 1 (3  per m² — must be installed along the first two rows)</t>
  </si>
  <si>
    <t>Schéma de pose DR29 1 (3 arrêts de neige par m² ; monter les arrêts de neige sans interruption sur toute la longueur des deux premières rangées)</t>
  </si>
  <si>
    <t>Schema di posa DR29 1 (3 pz./m² - prime due file continue)</t>
  </si>
  <si>
    <t>Schema rozmístění DR29 1 (3 ks/m2 - první dvě řady průběžně)</t>
  </si>
  <si>
    <t>Schemat montażowy DR29 1 (3 szt./m² – pierwsze dwa rzędy ciągłe)</t>
  </si>
  <si>
    <t>DR29 1 fektetési séma (3 db/m² – az első két sor folyamatos)</t>
  </si>
  <si>
    <t>Schéma montáže DR29 1 (3 ks/m² – prvé dva rady kompletne)</t>
  </si>
  <si>
    <t>Installatieschema DR29 1 (3 st./m² - eerste twee rijen doorlopend)</t>
  </si>
  <si>
    <t>Shema polaganja DR29 1 (3 kos./m² – prvi dve vrsti neprekinjeno)</t>
  </si>
  <si>
    <t>Läggningsschema DR29 1 (3 st/m² – första två raderna genomgående)</t>
  </si>
  <si>
    <t>Læggediagram DR29 1 (3 stk./m² - første to rækker gennemgående)</t>
  </si>
  <si>
    <t>Leggeskjema DR29 1 (3 stk./m² – to første rader fortløpende)</t>
  </si>
  <si>
    <t>Shema postavljanja DR29 1 (3 kom./m² – prva dva reda neprekidno)</t>
  </si>
  <si>
    <t>Verlegeschema DR29 2 (6 Stk./m² – ersten beiden Reihen durchgehend)</t>
  </si>
  <si>
    <t>installation diagram DR29 2 (6 pc. per m²; must be installed along the first two rows)</t>
  </si>
  <si>
    <t>Schéma de pose DR29 2 (6 arrêts de neige par m² ; monter les arrêts de neige sans interruption sur toute la longueur des deux premières rangées)</t>
  </si>
  <si>
    <t>Schema di posa DR29 2 (6 pz./m² - prime due file continue)</t>
  </si>
  <si>
    <t>Schema rozmístění DR29 2 (6 ks/m2 - první dvě řady průběžně)</t>
  </si>
  <si>
    <t>Schemat montażowy DR29 2 (6 szt./m² – pierwsze dwa rzędy ciągłe)</t>
  </si>
  <si>
    <t>DR29 2 fektetési séma (6 db/m² – az első két sor folyamatos)</t>
  </si>
  <si>
    <t>Schéma montáže DR29 2 (6 ks/m² – prvé dva rady kompletne)</t>
  </si>
  <si>
    <t>Installatieschema DR29 2 (6 st./m² - eerste twee rijen doorlopend)</t>
  </si>
  <si>
    <t>Shema polaganja DR29 2 (6 kos./m² – prvi dve vrsti neprekinjeno)</t>
  </si>
  <si>
    <t>Läggningsschema DR29 2 (6 st/m² – första två raderna genomgående)</t>
  </si>
  <si>
    <t>Læggediagram DR29 2 (6 stk./m² - første to rækker gennemgående)</t>
  </si>
  <si>
    <t>Leggeskjema DR29 2 (6 stk./m² – to første rader fortløpende)</t>
  </si>
  <si>
    <t>Shema postavljanja DR29 2 (6 kom./m² – prva dva reda neprekidno)</t>
  </si>
  <si>
    <t>Verlegeschema DR29 3 (12 Stk./m²)</t>
  </si>
  <si>
    <t>installation diagram DR29 3 (12 pc. per m²)</t>
  </si>
  <si>
    <t>schéma de pose DR29 3 (12 arrêts de neige par m²)</t>
  </si>
  <si>
    <t>Schema di posa DR29 3 (12 pz./m²)</t>
  </si>
  <si>
    <t>Schema rozmístění DR29 3 (12 ks/m2)</t>
  </si>
  <si>
    <t>Schemat montażowy DR29 3 (12 szt./m²)</t>
  </si>
  <si>
    <t>DR29 3 fektetési séma (12 db/m²)</t>
  </si>
  <si>
    <t>Schéma montáže DR29 3 (12 ks/m²)</t>
  </si>
  <si>
    <t>Installatieschema DR29 3 (12 st./m²)</t>
  </si>
  <si>
    <t>Shema polaganja DR29 3 (12 kos./m²)</t>
  </si>
  <si>
    <t>Läggningsschema DR29 3 (12 st/m²)</t>
  </si>
  <si>
    <t>Læggediagram DR29 3 (12 stk./m²)</t>
  </si>
  <si>
    <t>Leggeskjema DR29 3 (12 stk./m²)</t>
  </si>
  <si>
    <t>Shema postavljanja DR29 3 (12 kom./m²)</t>
  </si>
  <si>
    <t>020206_AT_Details_Dach DR44x44_PREFA_2021-Q1</t>
  </si>
  <si>
    <t>SCHNEESTOPPER – VERLEGESCHEMA DR44 1</t>
  </si>
  <si>
    <t>snow guards – installation diagram DR44 1</t>
  </si>
  <si>
    <t>arrêt de neige — schéma de pose DR44 1</t>
  </si>
  <si>
    <t>NASO FERMANEVE - SCHEMA DI POSA DR44 1</t>
  </si>
  <si>
    <t>Boční napojení na stěnu s zásuvnou krycí lištou DR44 1</t>
  </si>
  <si>
    <t>STOPER ŚNIEGOWY – SCHEMAT MONTAŻOWY DR44 1</t>
  </si>
  <si>
    <t>HÓFOGÓ – DR44 1 FEKTETÉSI SÉMA</t>
  </si>
  <si>
    <t>ZACHYTÁVAČ SNEHU – SCHÉMA MONTÁŽE DR44 1</t>
  </si>
  <si>
    <t>SNEEUWSTOPPER - INSTALLATIESCHEMA DR44 1</t>
  </si>
  <si>
    <t>SNEGOLOV – SHEMA POLAGANJA DR44 1</t>
  </si>
  <si>
    <t>SNÖSTOPP – LÄGGNINGSSCHEMA DR44 1</t>
  </si>
  <si>
    <t>SNESTOPPER – LÆGGEDIAGRAM DR44 1</t>
  </si>
  <si>
    <t>SNØSTOPPER – LEGGESKJEMA DR44 1</t>
  </si>
  <si>
    <t>TOČKASTI SNJEGOBRAN – SHEMA POSTAVLJANJA DR44 1</t>
  </si>
  <si>
    <t>SCHNEESTOPPER – VERLEGESCHEMA DR44 2</t>
  </si>
  <si>
    <t>snow guards – installation diagram DR44 2</t>
  </si>
  <si>
    <t>arrêt de neige — schéma de pose DR44 2</t>
  </si>
  <si>
    <t>NASO FERMANEVE - SCHEMA DI POSA DR44 2</t>
  </si>
  <si>
    <t>Boční napojení na stěnu s zásuvnou krycí lištou DR44 2</t>
  </si>
  <si>
    <t>STOPER ŚNIEGOWY – SCHEMAT MONTAŻOWY DR44 2</t>
  </si>
  <si>
    <t>HÓFOGÓ – DR44 2 FEKTETÉSI SÉMA</t>
  </si>
  <si>
    <t>ZACHYTÁVAČ SNEHU – SCHÉMA MONTÁŽE DR44 2</t>
  </si>
  <si>
    <t>SNEEUWSTOPPER - INSTALLATIESCHEMA DR44 2</t>
  </si>
  <si>
    <t>SNEGOLOV – SHEMA POLAGANJA DR44 2</t>
  </si>
  <si>
    <t>SNÖSTOPP – LÄGGNINGSSCHEMA DR44 2</t>
  </si>
  <si>
    <t>SNESTOPPER – LÆGGEDIAGRAM DR44 2</t>
  </si>
  <si>
    <t>SNØSTOPPER – LEGGESKJEMA DR44 2</t>
  </si>
  <si>
    <t>TOČKASTI SNJEGOBRAN – SHEMA POSTAVLJANJA DR44 2</t>
  </si>
  <si>
    <t>SCHNEESTOPPER – VERLEGESCHEMA DR44 3</t>
  </si>
  <si>
    <t>snow guards – installation diagram DR44 3</t>
  </si>
  <si>
    <t>arrêt de neige — schéma de pose DR44 3</t>
  </si>
  <si>
    <t>NASO FERMANEVE - SCHEMA DI POSA DR44 3</t>
  </si>
  <si>
    <t>Boční napojení na stěnu s zásuvnou krycí lištou DR44 3</t>
  </si>
  <si>
    <t>STOPER ŚNIEGOWY – SCHEMAT MONTAŻOWY DR44 3</t>
  </si>
  <si>
    <t>HÓFOGÓ – DR44 3 FEKTETÉSI SÉMA</t>
  </si>
  <si>
    <t>ZACHYTÁVAČ SNEHU – SCHÉMA MONTÁŽE DR44 3</t>
  </si>
  <si>
    <t>SNEEUWSTOPPER - INSTALLATIESCHEMA DR44 3</t>
  </si>
  <si>
    <t>SNEGOLOV – SHEMA POLAGANJA DR44 3</t>
  </si>
  <si>
    <t>SNÖSTOPP – LÄGGNINGSSCHEMA DR44 3</t>
  </si>
  <si>
    <t>SNESTOPPER – LÆGGEDIAGRAM DR44 3</t>
  </si>
  <si>
    <t>SNØSTOPPER – LEGGESKJEMA DR44 3</t>
  </si>
  <si>
    <t>TOČKASTI SNJEGOBRAN – SHEMA POSTAVLJANJA DR44 3</t>
  </si>
  <si>
    <t>Verlegeschema DR44 1 (1,3 Stk./m² – ersten beiden Reihen durchgehend)</t>
  </si>
  <si>
    <t>Installation diagram DR44 1 (1,3  per m² — must be installed along the first two rows)</t>
  </si>
  <si>
    <t>Schéma de pose DR44 1 (1,3 arrêts de neige par m² ; monter les arrêts de neige sans interruption sur toute la longueur des deux premières rangées)</t>
  </si>
  <si>
    <t>Schema di posa DR44 1 (1,3 pz./m² - prime due file continue)</t>
  </si>
  <si>
    <t>Schema rozmístění DR44 1 (1,3 ks/m2 - první dvě řady průběžně)</t>
  </si>
  <si>
    <t>Schemat montażowy DR44 1 (1,3 szt./m² – pierwsze dwa rzędy ciągłe)</t>
  </si>
  <si>
    <t>DR44 1 fektetési séma (1,3 db/m² – az első két sor folyamatos)</t>
  </si>
  <si>
    <t>Schéma montáže DR44 1 (1,3 ks/m² – prvé dva rady kompletne)</t>
  </si>
  <si>
    <t>Installatieschema DR44 1 (1,3 st./m² - eerste twee rijen doorlopend)</t>
  </si>
  <si>
    <t>Shema polaganja DR44 1 (1,3 kos./m² – prvi dve vrsti neprekinjeno)</t>
  </si>
  <si>
    <t>Läggningsschema DR44 1 (1,3 st/m² – första två raderna genomgående)</t>
  </si>
  <si>
    <t>Læggediagram DR44 1 (1,3 stk./m² - første to rækker gennemgående)</t>
  </si>
  <si>
    <t>Leggeskjema DR44 1 (1,3 stk./m² – to første rader fortløpende)</t>
  </si>
  <si>
    <t>Shema postavljanja DR44 1 (1,3 kom./m² – prva dva reda neprekidno)</t>
  </si>
  <si>
    <t>Verlegeschema DR44 2 (2,6 Stk./m² – ersten beiden Reihen durchgehend)</t>
  </si>
  <si>
    <t>installation diagram DR44 2 (2,6 pc. per m²; must be installed along the first two rows)</t>
  </si>
  <si>
    <t>Schéma de pose DR44 2 (2,6 arrêts de neige par m² ; monter les arrêts de neige sans interruption sur toute la longueur des deux premières rangées)</t>
  </si>
  <si>
    <t>Schema di posa DR44 2 (2,6 pz./m² - prime due file continue)</t>
  </si>
  <si>
    <t>Schema rozmístění DR44 2 (2,6 ks/m2 - první dvě řady průběžně)</t>
  </si>
  <si>
    <t>Schemat montażowy DR44 2 (2,6 szt./m² – pierwsze dwa rzędy ciągłe)</t>
  </si>
  <si>
    <t>DR44 2 fektetési séma (2,6 db/m² – az első két sor folyamatos)</t>
  </si>
  <si>
    <t>Schéma montáže DR44 2 (2,6 ks/m² – prvé dva rady kompletne)</t>
  </si>
  <si>
    <t>Installatieschema DR44 2 (2,6 st./m² - eerste twee rijen doorlopend)</t>
  </si>
  <si>
    <t>Shema polaganja DR44 2 (2,6 kos./m² – prvi dve vrsti neprekinjeno)</t>
  </si>
  <si>
    <t>Läggningsschema DR44 2 (2,6 st/m² – första två raderna genomgående)</t>
  </si>
  <si>
    <t>Læggediagram DR44 2 (2,6 stk./m² - første to rækker gennemgående)</t>
  </si>
  <si>
    <t>Leggeskjema DR44 2 (2,6 stk./m² – to første rader fortløpende)</t>
  </si>
  <si>
    <t>Shema postavljanja DR44 2 (2,6 kom./m² – prva dva reda neprekidno)</t>
  </si>
  <si>
    <t>Verlegeschema DR44 3 (5,2 Stk./m²)</t>
  </si>
  <si>
    <t>installation diagram DR44 3 (5,2 pc. per m²)</t>
  </si>
  <si>
    <t>schéma de pose DR44 3 (5,2 arrêts de neige par m²)</t>
  </si>
  <si>
    <t>Schema di posa DR44 3 (5,2 pz./m²)</t>
  </si>
  <si>
    <t>Schema rozmístění DR44 3 (5,2 ks/m2)</t>
  </si>
  <si>
    <t>Schemat montażowy DR44 3 (5,2 szt./m²)</t>
  </si>
  <si>
    <t>DR44 3 fektetési séma (5,2 db/m²)</t>
  </si>
  <si>
    <t>Schéma montáže DR44 3 (5,2 ks/m²)</t>
  </si>
  <si>
    <t>Installatieschema DR44 3 (5,2 st./m²)</t>
  </si>
  <si>
    <t>Shema polaganja DR44 3 (5,2 kos./m²)</t>
  </si>
  <si>
    <t>Läggningsschema DR44 3 (5,2 st/m²)</t>
  </si>
  <si>
    <t>Læggediagram DR44 3 (5,2 stk./m²)</t>
  </si>
  <si>
    <t>Leggeskjema DR44 3 (5,2 stk./m²)</t>
  </si>
  <si>
    <t>Shema postavljanja DR44 3 (5,2 kom./m²)</t>
  </si>
  <si>
    <t>020202_AT_Details_Dach FX.12_PREFA_2021-Q1</t>
  </si>
  <si>
    <t>SCHNEESTOPPER – VERLEGESCHEMA FX.12 1</t>
  </si>
  <si>
    <t>snow guards – installation diagram FX.12 1</t>
  </si>
  <si>
    <t>arrêt de neige — schéma de pose FX.12 1</t>
  </si>
  <si>
    <t>NASO FERMANEVE - SCHEMA DI POSA FX.12 1</t>
  </si>
  <si>
    <t>Boční napojení na stěnu s zásuvnou krycí lištou FX.12 1</t>
  </si>
  <si>
    <t>BARIERA ŚNIEGOWA – SCHEMAT MONTAŻOWY FX.12 1</t>
  </si>
  <si>
    <t>HÓFOGÓ – FX.12 1 FEKTETÉSI SÉMA</t>
  </si>
  <si>
    <t>ZACHYTÁVAČ SNEHU – SCHÉMA MONTÁŽE FX.12 1</t>
  </si>
  <si>
    <t>SNEEUWSTOPPER - INSTALLATIESCHEMA FX.12 1</t>
  </si>
  <si>
    <t>SNEGOLOV– SHEMA POLAGANJA FX.12 1</t>
  </si>
  <si>
    <t>SNÖSTOPP – LÄGGNINGSSCHEMA FX.12 1</t>
  </si>
  <si>
    <t>SNESTOPPER – LÆGGEDIAGRAM FX.12 1</t>
  </si>
  <si>
    <t>SNØSTOPPER – LEGGESKJEMA FX.12 1</t>
  </si>
  <si>
    <t>TOČKASTI SNJEGOBRAN – SHEMA POSTAVLJANJA FX.12 1</t>
  </si>
  <si>
    <t>SCHNEESTOPPER – VERLEGESCHEMA FX.12 2</t>
  </si>
  <si>
    <t>snow guards – installation diagram FX.12 2</t>
  </si>
  <si>
    <t>arrêt de neige — schéma de pose FX.12 2</t>
  </si>
  <si>
    <t>NASO FERMANEVE - SCHEMA DI POSA FX.12 2</t>
  </si>
  <si>
    <t>Boční napojení na stěnu s zásuvnou krycí lištou FX.12 2</t>
  </si>
  <si>
    <t>BARIERA ŚNIEGOWA – SCHEMAT MONTAŻOWY FX.12 2</t>
  </si>
  <si>
    <t>HÓFOGÓ – FX.12 2 FEKTETÉSI SÉMA</t>
  </si>
  <si>
    <t>ZACHYTÁVAČ SNEHU – SCHÉMA MONTÁŽE FX.12 2</t>
  </si>
  <si>
    <t>SNEEUWSTOPPER - INSTALLATIESCHEMA FX.12 2</t>
  </si>
  <si>
    <t>SNEGOLOV – SHEMA POLAGANJA FX.12 2</t>
  </si>
  <si>
    <t>SNÖSTOPP – LÄGGNINGSSCHEMA FX.12 2</t>
  </si>
  <si>
    <t>SNESTOPPER – LÆGGEDIAGRAM FX.12 2</t>
  </si>
  <si>
    <t>SNØSTOPPER – LEGGESKJEMA FX.12 2</t>
  </si>
  <si>
    <t>TOČKASTI SNJEGOBRAN – SHEMA POSTAVLJANJA FX.12 2</t>
  </si>
  <si>
    <t>SCHNEESTOPPER – VERLEGESCHEMA FX.12 3</t>
  </si>
  <si>
    <t>snow guards – installation diagram FX.12 3</t>
  </si>
  <si>
    <t>arrêt de neige — schéma de pose FX.12 3</t>
  </si>
  <si>
    <t>NASO FERMANEVE - SCHEMA DI POSA FX.12 3</t>
  </si>
  <si>
    <t>Boční napojení na stěnu s zásuvnou krycí lištou FX.12 3</t>
  </si>
  <si>
    <t>BARIERA ŚNIEGOWA – SCHEMAT MONTAŻOWY FX.12 3</t>
  </si>
  <si>
    <t>HÓFOGÓ – FX.12 3 FEKTETÉSI SÉMA</t>
  </si>
  <si>
    <t>ZACHYTÁVAČ SNEHU – SCHÉMA MONTÁŽE FX.12 3</t>
  </si>
  <si>
    <t>SNEEUWSTOPPER - LEGSCHEMA FX.12 3</t>
  </si>
  <si>
    <t>SNEGOLOV – SHEMA POLAGANJA FX.12 3</t>
  </si>
  <si>
    <t>SNÖSTOPP – LÄGGNINGSSCHEMA FX.12 3</t>
  </si>
  <si>
    <t>SNESTOPPER – LÆGGEDIAGRAM FX.12 3</t>
  </si>
  <si>
    <t>SNØSTOPPER – LEGGESKJEMA FX.12 3</t>
  </si>
  <si>
    <t>TOČKASTI SNJEGOBRAN – SHEMA POSTAVLJANJA FX.12 3</t>
  </si>
  <si>
    <t>Verlegeschema FX.12 1 (1,7 Stk./m² – ersten beiden Reihen durchgehend)</t>
  </si>
  <si>
    <t>Installation diagram FX.12 1 (1,7  per m² — must be installed along the first two rows)</t>
  </si>
  <si>
    <t>Schéma de pose FX.12 1 (1,7 arrêts de neige par m² ; monter les arrêts de neige sans interruption sur toute la longueur des deux premières rangées)</t>
  </si>
  <si>
    <t>Schema di posa FX.12 1 (1,7 pz./m² - prime due file continue)</t>
  </si>
  <si>
    <t>Schema rozmístění FX.12 1 (1,7 ks/m2 - první dvě řady průběžně)</t>
  </si>
  <si>
    <t>Schemat montażowy FX.12 1 (1,7 szt./m² – pierwsze dwa rzędy ciągłe)</t>
  </si>
  <si>
    <t>FX.12 1 fektetési séma (1,7 db/m² – az első két sor folyamatos)</t>
  </si>
  <si>
    <t>Schéma montáže FX.12 1 (1,7 ks/m² – prvé dva rady kompletne)</t>
  </si>
  <si>
    <t>Installatieschema FX.12 1 (1,7 st./m² - eerste twee rijen doorlopend)</t>
  </si>
  <si>
    <t>Shema polaganja FX.12 1 (1,7 kos./m² – prvi dve vrsti neprekinjeno)</t>
  </si>
  <si>
    <t>Läggningsschema DS.12 1 (1,7 st/m² – första två raderna genomgående)</t>
  </si>
  <si>
    <t>Læggediagram FX.12 1 (1,7 stk./m² - første to rækker gennemgående)</t>
  </si>
  <si>
    <t>Leggeskjema FX.12 1 (1,7 stk./m² – to første rader fortløpende)</t>
  </si>
  <si>
    <t>Shema postavljanja FX.12 1 (1,7 kom./m² – prva dva reda neprekidno)</t>
  </si>
  <si>
    <t>Verlegeschema FX.12 2 (3,4 Stk./m² – ersten beiden Reihen durchgehend)</t>
  </si>
  <si>
    <t>installation diagram FX.12 2 (3,4 pc. per m²; must be installed along the first two rows)</t>
  </si>
  <si>
    <t>Schéma de pose FX.12 2 (3,4 arrêts de neige par m² ; monter les arrêts de neige sans interruption sur toute la longueur des deux premières rangées)</t>
  </si>
  <si>
    <t>Schema di posa FX.12 2 (3,4 pz./m² - prime due file continue)</t>
  </si>
  <si>
    <t>Schema rozmístění FX.12 2 (3,4 ks/m2 - první dvě řady průběžně)</t>
  </si>
  <si>
    <t>Schemat montażowy FX.12 2 (3,4 szt./m² – pierwsze dwa rzędy ciągłe)</t>
  </si>
  <si>
    <t>FX.12 2 fektetési séma (3,4 db/m² – az első két sor folyamatos)</t>
  </si>
  <si>
    <t>Schéma montáže FX.12 2 (3,4 ks/m² – prvé dva rady kompletne)</t>
  </si>
  <si>
    <t>Installatieschema FX.12 2 (3,4 st./m² - eerste twee rijen doorlopend)</t>
  </si>
  <si>
    <t>Shema polaganja FX.12 2 (3,4 kos./m² – prvi dve vrsti neprekinjeno)</t>
  </si>
  <si>
    <t>Läggningsschema DS.12 2 (3,4 st/m² – första två raderna genomgående)</t>
  </si>
  <si>
    <t>Læggediagram FX.12 2 (3,4 stk./m² - første to rækker gennemgående)</t>
  </si>
  <si>
    <t>Leggeskjema FX.12 2 (3,4 stk./m² – to første rader fortløpende)</t>
  </si>
  <si>
    <t>Shema postavljanja FX.12 2 (3,4 kom./m² – prva dva reda neprekidno)</t>
  </si>
  <si>
    <t>Verlegeschema FX.12 3 (6,8 Stk./m²)</t>
  </si>
  <si>
    <t>installation diagram FX.12 3 (6,8 pc. per m²)</t>
  </si>
  <si>
    <t>schéma de pose FX.12 3 (6,8 arrêts de neige par m²)</t>
  </si>
  <si>
    <t>Schema di posa FX.12 3 (6,8 pz./m²)</t>
  </si>
  <si>
    <t>Schema rozmístění FX.12 3 (6,8 ks/m2)</t>
  </si>
  <si>
    <t>Schemat montażowy FX.12 3 (6,8 szt./m²)</t>
  </si>
  <si>
    <t>DS.12 3 fektetési séma (6,8 db/m²)</t>
  </si>
  <si>
    <t>Schéma montáže FX.12 3 (6,8 ks/m²)</t>
  </si>
  <si>
    <t>Installatieschema FX.12 3 (6,8 st./m²)</t>
  </si>
  <si>
    <t>Shema polaganja FX.12 3 (6,8 kos./m²)</t>
  </si>
  <si>
    <t>Läggningsschema FX.12 3 (6,8 st/m²)</t>
  </si>
  <si>
    <t>Læggediagram FX.12 3 (6,8 stk./m²)</t>
  </si>
  <si>
    <t>Leggeskjema FX.12 3 (6,8 stk./m²)</t>
  </si>
  <si>
    <t>Shema postavljanja FX.12 3 (6,8 kom./m²)</t>
  </si>
  <si>
    <t>Neigung der Kehle: mind. 3°</t>
  </si>
  <si>
    <t>valley inclination: min. 3°</t>
  </si>
  <si>
    <t>Pente de la noue : au moins 3°</t>
  </si>
  <si>
    <t>Pendenza del compluvio: almeno 3°</t>
  </si>
  <si>
    <t>sklon úžlabí min. 3°</t>
  </si>
  <si>
    <t>Nachylenie kosza: min. 3°</t>
  </si>
  <si>
    <t>Vápa lejtése: min. 3°</t>
  </si>
  <si>
    <t>Sklon úžľabia: min. 3°</t>
  </si>
  <si>
    <t>Helling van de goot: min. 3°</t>
  </si>
  <si>
    <t>naklon žlote: najm. 3°</t>
  </si>
  <si>
    <t>Kilens lutning: min. 3°</t>
  </si>
  <si>
    <t>Kilens hældning: mind. 3°</t>
  </si>
  <si>
    <t>Helling på vinkelrenne: min. 3°</t>
  </si>
  <si>
    <t>Nagib uvale: min. 3°</t>
  </si>
  <si>
    <t>Deckel</t>
  </si>
  <si>
    <t>cover</t>
  </si>
  <si>
    <t>couverture</t>
  </si>
  <si>
    <t>Coperchio</t>
  </si>
  <si>
    <t>Pokrýt</t>
  </si>
  <si>
    <t>fedél</t>
  </si>
  <si>
    <t>veko</t>
  </si>
  <si>
    <t>Pokrov</t>
  </si>
  <si>
    <t>lock</t>
  </si>
  <si>
    <t>Poklopac</t>
  </si>
  <si>
    <t>Gummidichtung</t>
  </si>
  <si>
    <t>Rubber seal</t>
  </si>
  <si>
    <t>joint en caoutchouc</t>
  </si>
  <si>
    <t>Guarnizione in gomma</t>
  </si>
  <si>
    <t>Gumové těsnění</t>
  </si>
  <si>
    <t>Gumowa uszczelka</t>
  </si>
  <si>
    <t>gumitömítés</t>
  </si>
  <si>
    <t>gumené tesnenie</t>
  </si>
  <si>
    <t>Rubberen afdichting</t>
  </si>
  <si>
    <t>Gumijasto tesnilo</t>
  </si>
  <si>
    <t>gummitätning</t>
  </si>
  <si>
    <t>Gummitætning</t>
  </si>
  <si>
    <t>Gummitetning</t>
  </si>
  <si>
    <t>Gumena brtva</t>
  </si>
  <si>
    <t>Falzrichtung</t>
  </si>
  <si>
    <t>direction of fold</t>
  </si>
  <si>
    <t>orientation du joint</t>
  </si>
  <si>
    <t>Direzione dell'aggraffatura</t>
  </si>
  <si>
    <t>Kierunek układania</t>
  </si>
  <si>
    <t>korcirány</t>
  </si>
  <si>
    <t>smer drážky</t>
  </si>
  <si>
    <t>Naadrichting</t>
  </si>
  <si>
    <t>Smer zgiba</t>
  </si>
  <si>
    <t>Falsriktning</t>
  </si>
  <si>
    <t>Falsretning</t>
  </si>
  <si>
    <t>Smjer falca</t>
  </si>
  <si>
    <t>First- und Gratausbildung (unbelüftet)</t>
  </si>
  <si>
    <t>hip and ridge construction (non-ventilated)</t>
  </si>
  <si>
    <t>faîtages et arêtiers (non ventilés)</t>
  </si>
  <si>
    <t>Raccordo del colmo e della cresta (non ventilato)</t>
  </si>
  <si>
    <t>HŘEBEN/NÁROŽÍ NEODVĚTRANÝ</t>
  </si>
  <si>
    <t>Konstrukcja kalenicy lub naroża (niewentylowanych)</t>
  </si>
  <si>
    <t>gerinc és élkialakítás (szellőzetlen)</t>
  </si>
  <si>
    <t>vytvorenie hrebeňa a nárožia (nevetrané)</t>
  </si>
  <si>
    <t>Nok- en panvorming (ongeventileerd)</t>
  </si>
  <si>
    <t>Oblikovanje slemena in grebena (neprezračeno)</t>
  </si>
  <si>
    <t>varianter för nock- och valmningsutformning (oventilerat)</t>
  </si>
  <si>
    <t>Rygnings- og gratdesign (uventileret)</t>
  </si>
  <si>
    <t>Møne- og gradoppbygging (uventilert)</t>
  </si>
  <si>
    <t>Konstrukcija sljemena i grebena (neventilirano)</t>
  </si>
  <si>
    <t>Wandentlüftung mit Wandanschluss</t>
  </si>
  <si>
    <t>wall ventilation with wall connection</t>
  </si>
  <si>
    <t>ventilation murale avec raccordement de couloir latéral</t>
  </si>
  <si>
    <t>Aerazione a parete con raccordo a parete</t>
  </si>
  <si>
    <t>ODVĚTRÁNÍ S NAPOJENÍM NA STĚNU</t>
  </si>
  <si>
    <t>Wentylacja ścienna z połączeniem ściany</t>
  </si>
  <si>
    <t>fali szellőztetés fali csatlakozással</t>
  </si>
  <si>
    <t>odvetrávanie steny s ukončením pri stene</t>
  </si>
  <si>
    <t>Wandventilatie met wandaansluiting</t>
  </si>
  <si>
    <t>Prezračevanje sten s stenskim priključkom</t>
  </si>
  <si>
    <t>väggventilation med vägganslutning</t>
  </si>
  <si>
    <t>Vægudluftning med vægtilslutning</t>
  </si>
  <si>
    <t>Veggventilering med veggforbindelse</t>
  </si>
  <si>
    <t>Odzračivanje zidna sa zidnim spojem</t>
  </si>
  <si>
    <t>Attika VAR 1</t>
  </si>
  <si>
    <t>roof parapet VAR 1</t>
  </si>
  <si>
    <t>acrotère (couronnement, coiffe) VAR 1</t>
  </si>
  <si>
    <t>Muretto VAR 1</t>
  </si>
  <si>
    <t>Attica VAR 1</t>
  </si>
  <si>
    <t>Attyka wariant 1</t>
  </si>
  <si>
    <t>atika VAR 1</t>
  </si>
  <si>
    <t>Atika VAR 1</t>
  </si>
  <si>
    <t>parapet VAR 1</t>
  </si>
  <si>
    <t>Loft VAR. 1</t>
  </si>
  <si>
    <t>Krovni parapet VAR 1</t>
  </si>
  <si>
    <t>Attika VAR 2</t>
  </si>
  <si>
    <t>roof parapet VAR 2</t>
  </si>
  <si>
    <t>acrotère (couronnement, coiffe) VAR 2</t>
  </si>
  <si>
    <t>Muretto VAR 2</t>
  </si>
  <si>
    <t>Attica VAR 2</t>
  </si>
  <si>
    <t>Attyka wariant 2</t>
  </si>
  <si>
    <t>atika VAR 2</t>
  </si>
  <si>
    <t>Atika VAR 2</t>
  </si>
  <si>
    <t>parapet VAR 2</t>
  </si>
  <si>
    <t>Loft VAR. 2</t>
  </si>
  <si>
    <t>Krovni parapet VAR 2</t>
  </si>
  <si>
    <t>Ortgangausbildungen</t>
  </si>
  <si>
    <t>roof verge constructions</t>
  </si>
  <si>
    <t>réalisation de rives</t>
  </si>
  <si>
    <t>Formazioni di mantovane</t>
  </si>
  <si>
    <t>Štítové lemování</t>
  </si>
  <si>
    <t>Konstrukcje krawędzi</t>
  </si>
  <si>
    <t>oromszegélyes kialakítások</t>
  </si>
  <si>
    <t>zapustené štítové ukončenie</t>
  </si>
  <si>
    <t>Bermvorming</t>
  </si>
  <si>
    <t>Oblikovanja čelnega napušča</t>
  </si>
  <si>
    <t>randutformning</t>
  </si>
  <si>
    <t>Tagkantdesign</t>
  </si>
  <si>
    <t>Vindskioppbygginger</t>
  </si>
  <si>
    <t>Konstrukcije ruba zabata</t>
  </si>
  <si>
    <t>Winkelsaumausbildung</t>
  </si>
  <si>
    <t>Raccordo bordo angolare</t>
  </si>
  <si>
    <t>Konstrukcja rąbka kątowego</t>
  </si>
  <si>
    <t>falszegélylemezes kialakítás</t>
  </si>
  <si>
    <t>vytvorenie uhlového podkladového pásu</t>
  </si>
  <si>
    <t>Hoekgootvorming</t>
  </si>
  <si>
    <t>Oblikovanje kotnega roba</t>
  </si>
  <si>
    <t>vinkelsömutformning</t>
  </si>
  <si>
    <t>Vinkeltagrendedesign</t>
  </si>
  <si>
    <t>Vinkelskjøt oppbygging</t>
  </si>
  <si>
    <t>Einlegerinne</t>
  </si>
  <si>
    <t>inlaid gutter</t>
  </si>
  <si>
    <t>gouttière encastrée</t>
  </si>
  <si>
    <t>Canale d'inserimento</t>
  </si>
  <si>
    <t>ZAATIKOVÝ ŽLAB</t>
  </si>
  <si>
    <t>Rynna wsuwana</t>
  </si>
  <si>
    <t>behelyezhető ereszcsatorna</t>
  </si>
  <si>
    <t>vložený žľab</t>
  </si>
  <si>
    <t>Invoeggoot</t>
  </si>
  <si>
    <t>Vstavitveni žleb</t>
  </si>
  <si>
    <t>insättningsränna</t>
  </si>
  <si>
    <t>Innleggsrenne</t>
  </si>
  <si>
    <t>Unutarnji žlijeb</t>
  </si>
  <si>
    <t>Sicherheitsdachhaken SDH Industry 31</t>
  </si>
  <si>
    <t>roof anchor hook SDH Industry 31</t>
  </si>
  <si>
    <t>crochet de sécurité SDH Industry 31</t>
  </si>
  <si>
    <t>Staffa di sicurezza anticaduta SDH Industry 31</t>
  </si>
  <si>
    <t>BEZPEČNOSTNÍ HÁK SDH-INDUSTRY 31</t>
  </si>
  <si>
    <t>Zabezpieczające haki dachowe SDH Industry 31</t>
  </si>
  <si>
    <t>tetőbiztonsági kampó SDH Industry 31</t>
  </si>
  <si>
    <t>bezpečnostný strešný hák SDH Industry 31</t>
  </si>
  <si>
    <t>Veiligheidsdakhaak SDH Industry 31</t>
  </si>
  <si>
    <t>Varnostni strešni kavelj SDH Industry 31</t>
  </si>
  <si>
    <t>säkerhetstakkrok SDH Industry 31</t>
  </si>
  <si>
    <t>Sikkerhedstagkrog SDH Industry 31</t>
  </si>
  <si>
    <t>Sikkerhetstakkroker SDH Industry 31</t>
  </si>
  <si>
    <t>Sigurnosna krovna kuka SDH Industry 31</t>
  </si>
  <si>
    <t>Solarhalter Sunny</t>
  </si>
  <si>
    <t>solar bracket Sunny</t>
  </si>
  <si>
    <t>support solaire Sunny</t>
  </si>
  <si>
    <t>Staffa per pannelli solari Sunny</t>
  </si>
  <si>
    <t>Solární držák Sunny</t>
  </si>
  <si>
    <t>Uchwyt do paneli fotowoltaicznych Sunny</t>
  </si>
  <si>
    <t>Sunny napelemtartó</t>
  </si>
  <si>
    <t>solárny držiak Sunny</t>
  </si>
  <si>
    <t>Solarhouder Sunny</t>
  </si>
  <si>
    <t>Držalo za solarni panel Sunny</t>
  </si>
  <si>
    <t>solhållare Sunny</t>
  </si>
  <si>
    <t>Solcelleholder Sunny</t>
  </si>
  <si>
    <t>Holder for solcellepanel Sunny</t>
  </si>
  <si>
    <t>Solar držač Sunny</t>
  </si>
  <si>
    <t>Kehlenausbildung mit parallelen Doppelstehfalzbahnen</t>
  </si>
  <si>
    <t>valley construction with parallel double-lock standing seam strip</t>
  </si>
  <si>
    <t>pose d’une noue avec bacs parallèle à joints debout à double agrafe</t>
  </si>
  <si>
    <t>Raccordo del compluvio con pannelli conici a doppia aggraffatura</t>
  </si>
  <si>
    <t>Úžlabí z paralelní krytinových pásů</t>
  </si>
  <si>
    <t>Formowanie koszy równoległe na rąbek stojący</t>
  </si>
  <si>
    <t>Vápakialakítás párhuzamos állókorcos szalagokkal</t>
  </si>
  <si>
    <t>vytvorenie úžľabí pomocou paralelných pásov s dvojitými stojatými drážkami</t>
  </si>
  <si>
    <t>Zetwerk met parallelle panelen met dubbele sluiting</t>
  </si>
  <si>
    <t>Oblikovanje žlote z vzporednimi trakovi z dvojnim stoječim zgibom</t>
  </si>
  <si>
    <t>Dalformation med parallella dubbla stående sömspår</t>
  </si>
  <si>
    <t>Kiledesign med parallelle dobbeltstående falsbaner</t>
  </si>
  <si>
    <t>Vinkelrenneoppbygging med parallelle doble stående falslister</t>
  </si>
  <si>
    <t>Konstrukcija uvale s paralelnom podlogom s dvostrukim stojećim falcom</t>
  </si>
  <si>
    <t>Dachknick (Variante 1)</t>
  </si>
  <si>
    <t>roof break (variant 1)</t>
  </si>
  <si>
    <t>ligne de bris (variante 1)</t>
  </si>
  <si>
    <t>Cambio di pendenza della copertura (variante 1)</t>
  </si>
  <si>
    <t>STŘEŠNÍ ZLOM VAR 1</t>
  </si>
  <si>
    <t>Załamanie dachu (wariant 1)</t>
  </si>
  <si>
    <t>tetőhajlat (1. változat)</t>
  </si>
  <si>
    <t>Zalomenie strechy (variant 1)</t>
  </si>
  <si>
    <t>Dakbuiging (variant 1)</t>
  </si>
  <si>
    <t>Strešni pregib (različica 1)</t>
  </si>
  <si>
    <t>takbrytning (variant 1)</t>
  </si>
  <si>
    <t>Tagknæk (variant 1)</t>
  </si>
  <si>
    <t>Knekk i tak (variant 1)</t>
  </si>
  <si>
    <t>Pregib krova (varijanta 1)</t>
  </si>
  <si>
    <t>Dachknick (Variante 2)</t>
  </si>
  <si>
    <t>roof break (variant 2)</t>
  </si>
  <si>
    <t>ligne de bris (variante 2)</t>
  </si>
  <si>
    <t>Cambio di pendenza della copertura (variante 2)</t>
  </si>
  <si>
    <t>STŘEŠNÍ ZLOM VAR 2</t>
  </si>
  <si>
    <t>Załamanie dachu (wariant 2)</t>
  </si>
  <si>
    <t>tetőhajlat (2. változat)</t>
  </si>
  <si>
    <t>Zalomenie strechy (variant 2)</t>
  </si>
  <si>
    <t>Dakbuiging (variant 2)</t>
  </si>
  <si>
    <t>Strešni pregib (različica 2)</t>
  </si>
  <si>
    <t>takbrytning (variant 2)</t>
  </si>
  <si>
    <t>Tagknæk (variant 2)</t>
  </si>
  <si>
    <t>Knekk i tak (variant 2)</t>
  </si>
  <si>
    <t>Pregib krova (varijanta 2)</t>
  </si>
  <si>
    <t>Dachknick (Variante 3)</t>
  </si>
  <si>
    <t>roof break (variant 3)</t>
  </si>
  <si>
    <t>ligne de bris (variante 3)</t>
  </si>
  <si>
    <t>Cambio di pendenza della copertura (variante 3)</t>
  </si>
  <si>
    <t>STŘEŠNÍ ZLOM VAR 3</t>
  </si>
  <si>
    <t>Załamanie dachu (wariant 3)</t>
  </si>
  <si>
    <t>tetőhajlat (3. változat)</t>
  </si>
  <si>
    <t>Zalomenie strechy (variant 3)</t>
  </si>
  <si>
    <t>Dakbuiging (variant 3)</t>
  </si>
  <si>
    <t>Strešni pregib (različica 3)</t>
  </si>
  <si>
    <t>takbrytning (variant 3)</t>
  </si>
  <si>
    <t>Tagknæk (variant 3)</t>
  </si>
  <si>
    <t>Knekk i tak (variant 3)</t>
  </si>
  <si>
    <t>Pregib krova (varijanta 3)</t>
  </si>
  <si>
    <t>Dachknick (Variante 4)</t>
  </si>
  <si>
    <t>roof break (variant 4)</t>
  </si>
  <si>
    <t>ligne de bris (variante 4)</t>
  </si>
  <si>
    <t>Cambio di pendenza della copertura (variante 4)</t>
  </si>
  <si>
    <t>STŘEŠNÍ ZLOM VAR 4</t>
  </si>
  <si>
    <t>Załamanie dachu (wariant 4)</t>
  </si>
  <si>
    <t>tetőhajlat (4. változat)</t>
  </si>
  <si>
    <t>Zalomenie strechy (variant 4)</t>
  </si>
  <si>
    <t>Dakbuiging (variant 4)</t>
  </si>
  <si>
    <t>Strešni pregib (različica 4)</t>
  </si>
  <si>
    <t>takbrytning (variant 4)</t>
  </si>
  <si>
    <t>Tagknæk (variant 4)</t>
  </si>
  <si>
    <t>Knekk i tak (variant 4)</t>
  </si>
  <si>
    <t>Pregib krova (varijanta 4)</t>
  </si>
  <si>
    <t>Abtreppung (ca. 2–4 mm) bei einer Dachneigung von 3° bis 7°</t>
  </si>
  <si>
    <t>step work (approx. 2–4 mm) on a roof pitch of 3° to 7°</t>
  </si>
  <si>
    <t>décrochement (env. 2 à 4 mm) pour une pente de toit comprise entre 3° et 7°</t>
  </si>
  <si>
    <t>Sbalzo (circa 2–4 mm) con una pendenza del tetto da 3° a 7°</t>
  </si>
  <si>
    <t>snížení cca 2-4 mm u sklonu 3°-7°</t>
  </si>
  <si>
    <t>Stopniowanie (ok. 2–4 mm) przy nachyleniu dachu od 3° do 7°.</t>
  </si>
  <si>
    <t>lépcsőzetesség (kb. 2–4 mm) 3°–7° tetőhajlásszög esetén</t>
  </si>
  <si>
    <t>Zníženie (cca 2 – 4 mm) pri sklone strechy od 3° do 7°</t>
  </si>
  <si>
    <t>Afstap (ca. 2-4 mm) bij een dakbuiging van 3° tot 7°</t>
  </si>
  <si>
    <t>Stopničast zaključek (pribl. 2-4 mm) pri naklonu strehe od 3°do 7°</t>
  </si>
  <si>
    <t>Steg (ca 2–4 mm) vid en taklutning på 3° till 7°</t>
  </si>
  <si>
    <t>Trin (ca. 2-4 mm) med en taghældning på 3° til 7°</t>
  </si>
  <si>
    <t>Avtrapping (ca. 2–4 mm) ved en takvinkel på 3° til 7°</t>
  </si>
  <si>
    <t>Stepenasti prijelaz (cca. 2–4 mm) kod nagiba krova od 3° do 7°</t>
  </si>
  <si>
    <t>Dichtmittel (Falzgel)</t>
  </si>
  <si>
    <t>sealant (sealing gel)</t>
  </si>
  <si>
    <t>garniture d’étanchéité (gel d’étanchéité pour agrafe)</t>
  </si>
  <si>
    <t>Sigillante (gel per aggraffature)</t>
  </si>
  <si>
    <t>těsnicí pásek (Falzgel)</t>
  </si>
  <si>
    <t>Uszczelniacz (żel do rąbków)</t>
  </si>
  <si>
    <t>tömítőanyag (falczselé)</t>
  </si>
  <si>
    <t>prostriedok na utesnenie (drážkový gél)</t>
  </si>
  <si>
    <t>Afdichtingsmiddel (naadgel)</t>
  </si>
  <si>
    <t>Tesnilo (Falzgel)</t>
  </si>
  <si>
    <t>tätningsmedel (falsgel)</t>
  </si>
  <si>
    <t>Tætningsmiddel (falsgel)</t>
  </si>
  <si>
    <t>Tetningsmiddel (falsegel)</t>
  </si>
  <si>
    <t>Brtvilo (gel za falceve)</t>
  </si>
  <si>
    <t>Doppelstehfalz</t>
  </si>
  <si>
    <t>double-lock standing seam</t>
  </si>
  <si>
    <t>joint debout à double agrafe</t>
  </si>
  <si>
    <t>Doppia aggraffatura</t>
  </si>
  <si>
    <t>dvojitá stojatá drážka</t>
  </si>
  <si>
    <t>Stojący rąbek podwójny</t>
  </si>
  <si>
    <t>kettős állókorc</t>
  </si>
  <si>
    <t>Dubbele naad</t>
  </si>
  <si>
    <t>Dvojni stoječi zgib</t>
  </si>
  <si>
    <t>dubbel stående fals</t>
  </si>
  <si>
    <t>Dobbeltstående fals</t>
  </si>
  <si>
    <t>Stående dobbelfals</t>
  </si>
  <si>
    <t>Dvostruki stojeći falc</t>
  </si>
  <si>
    <t>Einlegerinne (z.B. Uginox)</t>
  </si>
  <si>
    <t>Canale d'inserimento (ad es. Uginox)</t>
  </si>
  <si>
    <t>Rynna wsuwana (np. Uginox)</t>
  </si>
  <si>
    <t>behelyezhető ereszcsatorna (pl. Uginox)</t>
  </si>
  <si>
    <t>vložený žľab (napr. Uginox)</t>
  </si>
  <si>
    <t>Invoeggoot (bijv. Uginox)</t>
  </si>
  <si>
    <t>Vstavitveni žleb (npr. Uginox)</t>
  </si>
  <si>
    <t>insättningsränna (t.ex. Uginox)</t>
  </si>
  <si>
    <t>Tagrende (f.eks. Uginox)</t>
  </si>
  <si>
    <t>Innleggsrenne (f.eks. Uginox)</t>
  </si>
  <si>
    <t>Unutarnji žlijeb (npr. Uginox)</t>
  </si>
  <si>
    <t xml:space="preserve">Abtreppung (ca. 2–4 mm) bei einer Dachneigung von 3° bis 7° </t>
  </si>
  <si>
    <t xml:space="preserve">step work (approx. 2–4 mm) on a roof pitch of 3° to 7° </t>
  </si>
  <si>
    <t xml:space="preserve">décrochement (env. 2 à 4 mm) pour une pente de toit comprise entre 3° et 7° </t>
  </si>
  <si>
    <t xml:space="preserve">Sbalzo (circa 2–4 mm) con una pendenza del tetto da 3° a 7° </t>
  </si>
  <si>
    <t>snížení cca 2-4 mm u sklonů do 7°</t>
  </si>
  <si>
    <t xml:space="preserve">Stopniowanie (ok. 2–4 mm) przy nachyleniu dachu od 3° do 7° </t>
  </si>
  <si>
    <t xml:space="preserve">lépcsőzetesség (kb. 2–4 mm) 3°–7° tetőhajlásszög esetén </t>
  </si>
  <si>
    <t xml:space="preserve">Zníženie (cca 2 – 4 mm) pri sklone strechy od 3° do 7° </t>
  </si>
  <si>
    <t xml:space="preserve">Afstap (ca. 2-4 mm) bij een dakbuiging van 3° tot 7° </t>
  </si>
  <si>
    <t xml:space="preserve">Stopničast zaključek (pribl. 2-4 mm) pri naklonu strehe od 3°do 7° </t>
  </si>
  <si>
    <t xml:space="preserve">Steg (ca 2–4 mm) vid en taklutning på 3° till 7° </t>
  </si>
  <si>
    <t xml:space="preserve">Trin (ca. 2-4 mm) med en taghældning på 3° til 7° </t>
  </si>
  <si>
    <t xml:space="preserve">Avtrapping (ca. 2–4 mm) ved en takvinkel på 3° til 7° </t>
  </si>
  <si>
    <t xml:space="preserve">Stepenasti prijelaz (cca. 2–4 mm) kod nagiba krova od 3° do 7° </t>
  </si>
  <si>
    <t>Dachneigung &gt; 7° (12 %)</t>
  </si>
  <si>
    <t>roof pitch &gt; 7° (12%)</t>
  </si>
  <si>
    <t>pente de toit &gt; 7° (12 %)</t>
  </si>
  <si>
    <t>Pendenza del tetto &gt; 7° (12%)</t>
  </si>
  <si>
    <t>Sklon střechy &gt; 7° (12 %)</t>
  </si>
  <si>
    <t>Nachylenie dachu &gt; 7° (12%)</t>
  </si>
  <si>
    <t>tetőhajlásszög &gt; 7° (12 %)</t>
  </si>
  <si>
    <t>Sklon strechy &gt; 7° (12 %)</t>
  </si>
  <si>
    <t>Dakbuiging &gt; 7° (12 %)</t>
  </si>
  <si>
    <t>Naklon strehe &gt; 7° (12 %)</t>
  </si>
  <si>
    <t>Taklutning &gt; 7° (12 %)</t>
  </si>
  <si>
    <t>Taghældning &gt; 7° (12 %)</t>
  </si>
  <si>
    <t>Takvinkel &gt;7° (12 %)</t>
  </si>
  <si>
    <t>Nagib krova &gt; 7° (12 %)</t>
  </si>
  <si>
    <t>Dachneigung ≥ 25° (47 %)</t>
  </si>
  <si>
    <t>roof pitch ≥ 25° (47%)</t>
  </si>
  <si>
    <t>pente de toit ≥ 25° (47 %)</t>
  </si>
  <si>
    <t>Pendenza del tetto &gt; 25° (47%)</t>
  </si>
  <si>
    <t>Sklon střechy ≥ 25° (47 %)</t>
  </si>
  <si>
    <t>Nachylenie dachu ≥ 25° (47%)</t>
  </si>
  <si>
    <t>tetőhajlásszög ≥ 25° (47 %)</t>
  </si>
  <si>
    <t>Sklon strechy ≥ 25° (47 %)</t>
  </si>
  <si>
    <t>Dakbuiging ≥ 25° (47 %)</t>
  </si>
  <si>
    <t>Naklon strehe ≥ 25° (47 %)</t>
  </si>
  <si>
    <t>Taklutning ≥ 25° (47 %)</t>
  </si>
  <si>
    <t>Taghældning ≥ 25° (47 %)</t>
  </si>
  <si>
    <t>Takvinkel &gt;25° (47 %)</t>
  </si>
  <si>
    <t>Nagib krova ≥ 25° (47 %)</t>
  </si>
  <si>
    <t>Dachneigung ≥ 3° (5,2 %)</t>
  </si>
  <si>
    <t>roof pitch ≥ 3° (5.2%)</t>
  </si>
  <si>
    <t>pente de toit ≥ 3° (5,2 %)</t>
  </si>
  <si>
    <t>Pendenza del tetto &gt; 3° (5,2%)</t>
  </si>
  <si>
    <t>Sklon střechy ≥ 3° (5,2 %)</t>
  </si>
  <si>
    <t>Nachylenie dachu ≥ 3° (5,2%)</t>
  </si>
  <si>
    <t>tetőhajlásszög ≥ 3° (5,2 %)</t>
  </si>
  <si>
    <t>Sklon strechy ≥ 3° (5,2 %)</t>
  </si>
  <si>
    <t>Dakbuiging ≥ 3° (5,2 %)</t>
  </si>
  <si>
    <t>Naklon strehe ≥ 3° (5,2 %)</t>
  </si>
  <si>
    <t>Taklutning ≥ 3° (5,2 %)</t>
  </si>
  <si>
    <t>Taghældning ≥ 3° (5,2 %)</t>
  </si>
  <si>
    <t>Takvinkel &gt;3° (5,2 %)</t>
  </si>
  <si>
    <t>Nagib krova ≥ 3° (5,2 %)</t>
  </si>
  <si>
    <t>Ausführung ab einer Dachneigung von 7°</t>
  </si>
  <si>
    <t>design from a roof pitch of 7°</t>
  </si>
  <si>
    <t>mise en œuvre à partir d’une pente de toit de 7°</t>
  </si>
  <si>
    <t>Realizzazione a partire da una pendenza del tetto di 7°</t>
  </si>
  <si>
    <t>Provedení od sklonu střechy 7°</t>
  </si>
  <si>
    <t>Wykonanie dachu o nachyleniu od 7°</t>
  </si>
  <si>
    <t>kivitelezés 7°-os tetőhajlásszögtől</t>
  </si>
  <si>
    <t>Vyhotovenie od sklonu strechy 7°</t>
  </si>
  <si>
    <t>Uitvoering op een dakbuiging van 7°</t>
  </si>
  <si>
    <t>Izvedba pri naklonu strehe 7°</t>
  </si>
  <si>
    <t>Utförande från taklutning 7°</t>
  </si>
  <si>
    <t>Udførelse fra en taghældning fra 7°</t>
  </si>
  <si>
    <t>Utførelse fra en takvinkel på 7°</t>
  </si>
  <si>
    <t>Izvedba od nagiba krova od 7°</t>
  </si>
  <si>
    <t>Dachneigung &gt; 7° (&gt; 13 %): ohne Dichtmittel möglich</t>
  </si>
  <si>
    <t>roof pitch &gt; 7° (&gt; 13%): possible without sealant</t>
  </si>
  <si>
    <t>pente de toit &gt; 7° (&gt; 13 %) : réalisable sans garniture d’étanchéité</t>
  </si>
  <si>
    <t>Pendenza del tetto &gt; 7° (13%): possibile senza sigillante</t>
  </si>
  <si>
    <t>Sklon střechy &gt; 7° (&gt; 13 %): bez možnosti těsnicího prostředku</t>
  </si>
  <si>
    <t>Nachylenie dachu &gt; 7° (&gt; 13 %): możliwe bez uszczelnienia</t>
  </si>
  <si>
    <t>tetőhajlásszög &gt; 7° (&gt; 13 %): tömítőanyag nélkül lehetséges</t>
  </si>
  <si>
    <t>Sklon strechy &gt; 7° (&gt; 13 %): možné bez prostriedku na utesnenie</t>
  </si>
  <si>
    <t>Dakbuiging &gt; 7° (&gt; 13 %): zonder afdichtingsmiddel mogelijk</t>
  </si>
  <si>
    <t>Naklon strehe &gt; 7° (&gt; 13 °): mogoče brez tesnila</t>
  </si>
  <si>
    <t>Taklutning &gt; 7° (&gt; 13 %): möjligt utan tätningsmedel</t>
  </si>
  <si>
    <t>Taghældning &gt; 7° (&gt; 13 %): mulig uden tætningsmiddel</t>
  </si>
  <si>
    <t>Takvinkel &gt;7° (&gt;13 %): kan utføres uten tetningsmiddel</t>
  </si>
  <si>
    <t>Nagib krova &gt; 7° (&gt; 13 %): moguće bez brtvila</t>
  </si>
  <si>
    <t>Dachneigung von 3° bis 7° (5–13 %): mit Dichtmittel</t>
  </si>
  <si>
    <t>roof pitch from 3° to 7° (5–13%): with sealant</t>
  </si>
  <si>
    <t>pente de toit comprise entre 3° et 7° (5-13 %) : avec garniture d’étanchéité</t>
  </si>
  <si>
    <t>Pendenza del tetto da 3° fino a 7° (5-13%): con sigillante</t>
  </si>
  <si>
    <t>Sklon střechy od 3° do 7° (5–13 %): s těsnicím prostředkem</t>
  </si>
  <si>
    <t>Nachylenie dachu od 3° do 7° (5–13 %): z uszczelnieniem</t>
  </si>
  <si>
    <t>tetőhajlásszög 3°–7° (5–13 %): tömítőanyaggal</t>
  </si>
  <si>
    <t>Sklon strechy od 3° do 7° (5 – 13 %): s prostriedkom na utesnenie</t>
  </si>
  <si>
    <t>Dakbuiging van 3° tot 7° (5-13 %): met afdichtingsmiddel</t>
  </si>
  <si>
    <t>Naklon strehe od 3°do 7° (5-13 °): s tesnilom</t>
  </si>
  <si>
    <t>Taklutning från 3° till 7° (5–13 %): med tätningsmedel</t>
  </si>
  <si>
    <t>Taghældning fra 3° til 7° (5–13 %): med tætningsmiddel</t>
  </si>
  <si>
    <t>Takvinkel fra 3° til 7° (5–13 %): med tetningsmiddel</t>
  </si>
  <si>
    <t>Nagib krova od 3° do 7° (5–13 %): s brtvilom</t>
  </si>
  <si>
    <t>Dachneigung &gt; 10° (18 %)</t>
  </si>
  <si>
    <t>roof pitch &gt; 10° (18%)</t>
  </si>
  <si>
    <t>pente de toit &gt; 10° (18 %)</t>
  </si>
  <si>
    <t>Pendenza del tetto &gt; 10° (18%)</t>
  </si>
  <si>
    <t>Sklon střechy &gt; 10° (18 %)</t>
  </si>
  <si>
    <t>Nachylenie dachu &gt; 10° (18%)</t>
  </si>
  <si>
    <t>tetőhajlásszög &gt; 10° (18 %)</t>
  </si>
  <si>
    <t>Sklon strechy &gt; 10° (18 %)</t>
  </si>
  <si>
    <t>Dakbuiging &gt; 10° (18 %)</t>
  </si>
  <si>
    <t>Naklon strehe &gt; 10° (18 %)</t>
  </si>
  <si>
    <t>Taklutning &gt; 10° (18 %)</t>
  </si>
  <si>
    <t>Taghældning &gt; 10° (18 %)</t>
  </si>
  <si>
    <t>Takvinkel &gt;10° (18 %)</t>
  </si>
  <si>
    <t>Nagib krova &gt; 10° (18 %)</t>
  </si>
  <si>
    <t>Dachneigung &gt; 5° (9 %)</t>
  </si>
  <si>
    <t>roof pitch &gt; 5° (9%)</t>
  </si>
  <si>
    <t>pente de toit &gt; 5° (9 %)</t>
  </si>
  <si>
    <t>Pendenza del tetto &gt; 5° (9%)</t>
  </si>
  <si>
    <t>Sklon střechy &gt; 5° (9 %)</t>
  </si>
  <si>
    <t>Nachylenie dachu &gt; 5° (9%)</t>
  </si>
  <si>
    <t>tetőhajlásszög &gt; 5° (9 %)</t>
  </si>
  <si>
    <t>Sklon strechy &gt; 5° (9 %)</t>
  </si>
  <si>
    <t>Dakbuiging &gt; 5° (9 %)</t>
  </si>
  <si>
    <t>Naklon strehe &gt; 5° (9 %)</t>
  </si>
  <si>
    <t>Taklutning &gt; 5° (9 %)</t>
  </si>
  <si>
    <t>Taghældning &gt; 5° (9 %)</t>
  </si>
  <si>
    <t>Takvinkel &gt;5° (9 %)</t>
  </si>
  <si>
    <t>Nagib krova &gt; 5° (9 %)</t>
  </si>
  <si>
    <t>einfacher Querfalz mit Zusatzfalz</t>
  </si>
  <si>
    <t>simple transverse seam with additional joint</t>
  </si>
  <si>
    <t>agrafure transversale simple avec joint supplémentaire</t>
  </si>
  <si>
    <t>Aggraffatura inclinata semplice con aggraffatura supplementare</t>
  </si>
  <si>
    <t>jednoduchá příčná drážka s přídavnou drážkou</t>
  </si>
  <si>
    <t>Łączenie na pojedynczą zakładkę z dodatkową zakładką</t>
  </si>
  <si>
    <t>egyszerű keresztkorc kiegészítő korccal</t>
  </si>
  <si>
    <t>jednoduchá priečna drážka s prídavnou drážkou</t>
  </si>
  <si>
    <t>enkele kruisnaad met extra naad</t>
  </si>
  <si>
    <t>enostaven prečni kleparski zgib z dodatnim zgibom</t>
  </si>
  <si>
    <t>enkel tvärfals med extra fals</t>
  </si>
  <si>
    <t>enkelt tværfals med ekstrafals</t>
  </si>
  <si>
    <t>Enkel tverrfals med tilleggsfals</t>
  </si>
  <si>
    <t>jednostavan poprečni falc s dodatnim falcom</t>
  </si>
  <si>
    <t>einfalzen und zusätzlich abdichten</t>
  </si>
  <si>
    <t>fold in and seal</t>
  </si>
  <si>
    <t>effectuer le sertissage, puis l’étanchéification</t>
  </si>
  <si>
    <t>aggraffare e in più sigillare</t>
  </si>
  <si>
    <t>zadrážkovat a dodatečně utěsnit</t>
  </si>
  <si>
    <t>złożyć i dodatkowo uszczelnić</t>
  </si>
  <si>
    <t>befalcolás és kiegészítő tömítés</t>
  </si>
  <si>
    <t>napojiť drážkovaním a navyše utesniť</t>
  </si>
  <si>
    <t>naar binnen vouwen en dan afdichten</t>
  </si>
  <si>
    <t>zgibati in dodatno zatesniti</t>
  </si>
  <si>
    <t>falsa in och täta ytterligare</t>
  </si>
  <si>
    <t>indfalsning og yderligere tætning</t>
  </si>
  <si>
    <t>Innfalsing og ekstra tetting</t>
  </si>
  <si>
    <t>falcati i dodatno zabrtviti</t>
  </si>
  <si>
    <t>evtl. Dichtmittel (Falzgel)</t>
  </si>
  <si>
    <t>possibly sealant (sealing gel)</t>
  </si>
  <si>
    <t>facultatif : garniture d’étanchéité (gel d’étanchéité pour agrafe)</t>
  </si>
  <si>
    <t>eventualmente sigillante (gel per aggraffature)</t>
  </si>
  <si>
    <t>příp. těsnicí prostředek (Falzgel)</t>
  </si>
  <si>
    <t>ew. uszczelnienie (żel do rąbków)</t>
  </si>
  <si>
    <t>esetleg tömítőanyag (falczselé)</t>
  </si>
  <si>
    <t>príp. prostriedok na utesnenie (drážkový gél)</t>
  </si>
  <si>
    <t>evtl. afdichtingsmiddel (naadgel)</t>
  </si>
  <si>
    <t>po potrebi Tesnilo (Falzgel)</t>
  </si>
  <si>
    <t>eventuellt tätningsmedel (tätningsgel)</t>
  </si>
  <si>
    <t>evt. tætningsmiddel (falsgel)</t>
  </si>
  <si>
    <t>Ev. tetningsmiddel (falsegel)</t>
  </si>
  <si>
    <t>možda brtvilo (gel za falceve)</t>
  </si>
  <si>
    <t>First</t>
  </si>
  <si>
    <t>ridge</t>
  </si>
  <si>
    <t>faîte</t>
  </si>
  <si>
    <t>Colmo</t>
  </si>
  <si>
    <t>Hřeben</t>
  </si>
  <si>
    <t>Kalenica</t>
  </si>
  <si>
    <t>gerinc</t>
  </si>
  <si>
    <t>hrebeň</t>
  </si>
  <si>
    <t>Nok</t>
  </si>
  <si>
    <t>Sleme</t>
  </si>
  <si>
    <t>nock</t>
  </si>
  <si>
    <t>Rygning</t>
  </si>
  <si>
    <t>Møne</t>
  </si>
  <si>
    <t>Sljeme</t>
  </si>
  <si>
    <t>Firstblende</t>
  </si>
  <si>
    <t>hip cover plate</t>
  </si>
  <si>
    <t>cache de faîtière</t>
  </si>
  <si>
    <t>Scossalina di colmo</t>
  </si>
  <si>
    <t>Hřebenový krycí pás</t>
  </si>
  <si>
    <t>Obróbka blacharska kalenicy</t>
  </si>
  <si>
    <t>gerincfedő lemez</t>
  </si>
  <si>
    <t>ukončenie hrebeňa</t>
  </si>
  <si>
    <t>Nokgootstuk</t>
  </si>
  <si>
    <t>Zaslonka slemena</t>
  </si>
  <si>
    <t>nockpanel</t>
  </si>
  <si>
    <t>Rygningsafdækning</t>
  </si>
  <si>
    <t>Mønepanel</t>
  </si>
  <si>
    <t>Sljemena ploča</t>
  </si>
  <si>
    <t>Giebelbrett</t>
  </si>
  <si>
    <t>Bordo del frontone</t>
  </si>
  <si>
    <t>Zavětrovací deska</t>
  </si>
  <si>
    <t>Deska szczytowa</t>
  </si>
  <si>
    <t>oromfallemez</t>
  </si>
  <si>
    <t>štítová doska</t>
  </si>
  <si>
    <t>Gevelplaat</t>
  </si>
  <si>
    <t>Deska za zatrep</t>
  </si>
  <si>
    <t>gavelbräda</t>
  </si>
  <si>
    <t>Gavlbræt</t>
  </si>
  <si>
    <t>Gavlbrett</t>
  </si>
  <si>
    <t>Zabatna ploča</t>
  </si>
  <si>
    <t>Hinterlüftung</t>
  </si>
  <si>
    <t>ventilation gap</t>
  </si>
  <si>
    <t>lame d’air ventilée</t>
  </si>
  <si>
    <t>Retroventilazione</t>
  </si>
  <si>
    <t>Odvětrávání</t>
  </si>
  <si>
    <t>Wentylowana pustka powietrzna</t>
  </si>
  <si>
    <t>átszellőztetés</t>
  </si>
  <si>
    <t>prevetrávaná medzera</t>
  </si>
  <si>
    <t>Ventilatie achterkant</t>
  </si>
  <si>
    <t>Prezračevanje zadaj</t>
  </si>
  <si>
    <t>ventilation bak</t>
  </si>
  <si>
    <t>Baklufting</t>
  </si>
  <si>
    <t>Stražnja ventilacija</t>
  </si>
  <si>
    <t>Laut den Fachregeln für Bauspenglerarbeiten (Teil 1, 2014) sind Hochzüge im Regelfall 150 mm (gemessen im rechten Winkel) hochzuziehen.</t>
  </si>
  <si>
    <t>According to the specialist guidelines for sheet metal work (Part 1, 2014), upstands should generally be raised by 150 mm (measured at right angles).</t>
  </si>
  <si>
    <r>
      <t>Conformément aux règles professionnelles pour les travaux de ferblanterie (1</t>
    </r>
    <r>
      <rPr>
        <vertAlign val="superscript"/>
        <sz val="11"/>
        <color rgb="FF000000"/>
        <rFont val="Arial"/>
        <family val="2"/>
      </rPr>
      <t>re</t>
    </r>
    <r>
      <rPr>
        <sz val="11"/>
        <color rgb="FF000000"/>
        <rFont val="Arial"/>
        <family val="2"/>
      </rPr>
      <t> partie, 2014), les relevés doivent en général faire 150 mm de haut (mesurés à angle droit).</t>
    </r>
  </si>
  <si>
    <t>Secondo le Linee guida per i lavori di lattoneria (Parte 1, 2014), le estrusioni dovrebbero essere normalmente sollevate di 150 mm (misurate ad angolo retto).</t>
  </si>
  <si>
    <t>Podle odborných pravidel pro klempířské práce (část 1, 2014) se horní tahy musí zpravidla vytáhnout o 150 mm nahoru (měřeno v pravém úhlu).</t>
  </si>
  <si>
    <t>Zgodnie z dokumentem Fachregeln für Bauspenglerarbeiten (Specjalistyczne zasady wykonywania prac blacharskich w budynkach) (część 1, 2014) wysokości zabezpieczeń powinny być z reguły podniesione o 150 mm (mierzone pod kątem prostym).</t>
  </si>
  <si>
    <t>A bádogos munkák szakmai szabályai (1. rész, 2014) szerint a tetőszegélyeket általában 150 mm-rel kell megemelni (derékszögben mérve).</t>
  </si>
  <si>
    <t>Podľa odborných predpisov pre stavebné klampiarske práce (časť 1, 2014) treba zvislé napojenia vytiahnuť nahor spravidla 150 mm (merané v pravom uhle).</t>
  </si>
  <si>
    <t>Volgens de technische regels voor plaatbewerking (Deel 1, 2014) moeten stootborden in het algemeen 150 mm worden verhoogd (haaks gemeten).</t>
  </si>
  <si>
    <t>V skladu s tehničnimi predpisi za gradbena kleparska dela (1. del, 2014), je treba dvige praviloma dvigniti za 150 mm (merjeno pod pravim kotom).</t>
  </si>
  <si>
    <t>Enligt de tekniska reglerna för plåtarbeten (del 1, 2014) ska stigare i allmänhet höjas 150 mm (mätt i rät vinkel).</t>
  </si>
  <si>
    <t>Ifølge de tekniske regler for pladearbejde (del 1, 2014) skal stigrør generelt hæves 150 mm (målt i ret vinkel).</t>
  </si>
  <si>
    <t>I henhold til tekniske regler for blikkenslagerarbeid (del 1, 2014) skal stigerør generelt heves 150 mm (målt i rette vinkler).</t>
  </si>
  <si>
    <t>Prema tehničkim pravilima za obradu lima (1. dio, 2014.), uspravni elementi bi u pravilu trebali biti podignuti 150 mm (mjereno pod pravim kutom).</t>
  </si>
  <si>
    <t>In Abhängigkeit des Dachaufbaues (Unterdach) und der Dachneigung (unter Berücksichtigung der örtlichen klimatischen Verhältnisse) ist eine Reduktion der Hochzugshöhe möglich (Sonderkonstruktion).</t>
  </si>
  <si>
    <t>Depending on the roof structure (underlay) and roof pitch (taking the local climatic conditions into account), it is possible to reduce the height of the upstand (bespoke construction).</t>
  </si>
  <si>
    <t>Suivant la structure de la toiture (écran de sous-toiture) et la pente du toit (en tenant compte des conditions climatiques locales), il est possible, dans certaines conditions, de réduire la hauteur des relevés (construction spéciale).</t>
  </si>
  <si>
    <t>A seconda della struttura del tetto (sottotetto) e della pendenza del tetto (tenendo conto delle condizioni climatiche locali), è possibile una riduzione dell'altezza di sollevamento (costruzione speciale).</t>
  </si>
  <si>
    <t>Podle skladby střechy (izolace) a jejím sklonu (s ohledem na místní klimatické podmínky) lze horní tahy snížit (speciální konstrukce).</t>
  </si>
  <si>
    <t>W zależności od konstrukcji dachu (pokrycie więźby dachowej) i kąta nachylenia dachu (z uwzględnieniem lokalnych warunków klimatycznych) możliwe jest zmniejszenie wysokości zabezpieczeń (konstrukcja specjalna).</t>
  </si>
  <si>
    <t>A tető rétegrendtől (alsó tetősík) és a tetőhajlásszögtől függően (a helyi éghajlati viszonyok figyelembevételével) lehetőség van a szegélymagasság csökkentésére (speciális kivitelezés).</t>
  </si>
  <si>
    <t>V závislosti od skladby strechy (podstrešie) a sklonu strechy (pri zohľadnení miestnych klimatických pomerov) je možné zníženie výšky zvislého napojenia (špeciálna konštrukcia).</t>
  </si>
  <si>
    <t>Afhankelijk van de dakstructuur (onderdak) en de dakhelling (rekening houdend met de plaatselijke klimatologische omstandigheden) is een vermindering van de hoogte van het dak mogelijk (speciale constructie).</t>
  </si>
  <si>
    <t>Glede na strešno konstrukcijo (podstreho) in naklon strehe (ob upoštevanju lokalnih klimatskih razmer) je možno znižanje višine dviga (posebna konstrukcija).</t>
  </si>
  <si>
    <t>Beroende på takkonstruktionen (undertaket) och taklutningen (med hänsyn till de lokala klimatförhållandena) är en minskning av uppdragningshöjden möjlig (specialkonstruktion).</t>
  </si>
  <si>
    <t>Afhængig af tagkonstruktionen (undertaget) og taghældningen (under hensyntagen til de lokale klimaforhold) er en reduktion af den hævede højde mulig (specialkonstruktion).</t>
  </si>
  <si>
    <t>Avhengig av takkonstruksjonen (undertaket) og takhellingen (basert på de lokale klimaforholdene), er en reduksjon i stighøyden mulig (spesialkonstruksjon).</t>
  </si>
  <si>
    <t>Ovisno o krovnoj konstrukciji (sekundarni krov) i nagibu krova (uzimajući u obzir lokalne klimatske uvjete), moguće je smanjiti povišeni element (posebna konstrukcija).</t>
  </si>
  <si>
    <t>Bei der Anordnung von firstseitigen Abluftöffnungen bei einschaligen Dachaufbauten kann ein Eindringen von Flugschnee nicht gänzlich ausgeschlossen werden.</t>
  </si>
  <si>
    <t>When positioning air inlets on the ridge side of single-skin roof structures, penetration by drifting snow cannot be completely ruled out.</t>
  </si>
  <si>
    <t>Pour les toitures à simple peau, une pénétration de la neige volante au niveau des entrées et sorties d’air ne peut être complètement exclue.</t>
  </si>
  <si>
    <t>Quando si sistemano le aperture per l'aerazione sul lato del colmo delle strutture del tetto a strato singolo, non si può escludere completamente la penetrazione di neve spinta dal vento.</t>
  </si>
  <si>
    <t>Jestliže jsou u jednoplášťové střešní skladby na straně hřebenu odvětrávací otvory, pak nelze zcela vyloučit nafoukání sněhu pod střechu.</t>
  </si>
  <si>
    <t>W przypadku umieszczenia otworów wywiewnych po stronie kalenicy w jednowarstwowych konstrukcjach dachowych nie można całkowicie wykluczyć przedostawania się naniesionego śniegu.</t>
  </si>
  <si>
    <t>Az egyhéjú tető rétegrendek esetében a gerincoldali szellőzőnyílások kialakításakor a hó behatolása nem zárható ki teljesen.</t>
  </si>
  <si>
    <t>Pri umiestnení odvetrávacích otvorov na strane hrebeňa pri jednoplášťových skladbách striech nie je možné celkom vylúčiť prienik náletového snehu.</t>
  </si>
  <si>
    <t>Bij de plaatsing van luchtafvoeropeningen aan de nokzijde van enkelwandige dakmontages kan het binnendringen van stuifsneeuw niet volledig worden uitgesloten.</t>
  </si>
  <si>
    <t>V primeru razporeditve odprtin za odvod zraka na slemenski strani v strešnih konstrukcijah z enojnim opažem ni mogoče popolnoma izključiti prodiranja prašnega snega.</t>
  </si>
  <si>
    <t>Vid arrangemang av frånluftsöppningar på nocksidan i takkonstruktioner med enkelt skal kan inträngning av drivsnö inte helt uteslutas.</t>
  </si>
  <si>
    <t>Ved placering af luftåbninger på rygningssiden i enkeltskallede tagkonstruktioner kan indtrængning af fygesne ikke helt udelukkes.</t>
  </si>
  <si>
    <t>Ved oppsett av lufteåpninger på mønesiden i ettlags takkonstruksjoner kan en mulig inntrengning av drivsnø ikke helt utelukkes.</t>
  </si>
  <si>
    <t>Prilikom postavljanja otvora za odzračivanje na strani sljemena kod jednoslojnih krovnih konstrukcija ne može se u potpunosti isključiti prodor nanesenog snijega.</t>
  </si>
  <si>
    <t>Schalung und Trennlage sind entsprechend dem Lüftungsquerschnitt auszuschneiden (Durchmesser: ca. 10 cm).</t>
  </si>
  <si>
    <t>the air intake section must be taken into account when cutting out the sheathing and the separating layer (diameter: approx. 10 cm).</t>
  </si>
  <si>
    <t>Bednění a separační vrstvu je nutno odpovídajícím způsobem vyříznout (průměr cca 10 cm).</t>
  </si>
  <si>
    <t>Oplatu i razdjelni sloj potrebno je izrezati prema slobodnom presjeku (promjer: cca. 10 cm).</t>
  </si>
  <si>
    <t>Die Dacheindeckung ist im Randbereich der Ausschnitte umlaufend mit einer 1 cm hohen Aufschweifung zu versehen.</t>
  </si>
  <si>
    <t>Na krytině v místě prostřihu vytvořte zvednutí 1 cm.</t>
  </si>
  <si>
    <t>Wokół krawędzi wycięć na pokryciu dachowym należy wykonać podgięcie o wysokości 1 cm.</t>
  </si>
  <si>
    <t>Rubovi izreza na krovnom pokrovu moraju biti okruženi povišenom krivuljom visine 1 cm.</t>
  </si>
  <si>
    <t>Kantholz</t>
  </si>
  <si>
    <t>square timber</t>
  </si>
  <si>
    <t>pièce de bois équarri</t>
  </si>
  <si>
    <t>Legno squadrato</t>
  </si>
  <si>
    <t>Dřevěný hranol</t>
  </si>
  <si>
    <t>Kantówka</t>
  </si>
  <si>
    <t>négyszögletes fa</t>
  </si>
  <si>
    <t>hranol</t>
  </si>
  <si>
    <t>Vierkant hout</t>
  </si>
  <si>
    <t>Gradbeni les</t>
  </si>
  <si>
    <t>fyrkantsvirke</t>
  </si>
  <si>
    <t>Kanttræ</t>
  </si>
  <si>
    <t>Kanttrevirke</t>
  </si>
  <si>
    <t>Kvadratno drvo</t>
  </si>
  <si>
    <t>Laufsteg</t>
  </si>
  <si>
    <t>walkway</t>
  </si>
  <si>
    <t>strešná lávka</t>
  </si>
  <si>
    <t>Loopbrug</t>
  </si>
  <si>
    <t>Brv</t>
  </si>
  <si>
    <t>gångbro</t>
  </si>
  <si>
    <t>Løbegang</t>
  </si>
  <si>
    <t>Plattform</t>
  </si>
  <si>
    <t>Stuba</t>
  </si>
  <si>
    <t>Leistendeckung</t>
  </si>
  <si>
    <t>cap covering</t>
  </si>
  <si>
    <t>couvre-joint de tasseau</t>
  </si>
  <si>
    <t>Copertura delle strisce</t>
  </si>
  <si>
    <t>Lištový spoj krytiny</t>
  </si>
  <si>
    <t>Pokrycie na listwach</t>
  </si>
  <si>
    <t>szegélyburkolat</t>
  </si>
  <si>
    <t>lištový krycí profil</t>
  </si>
  <si>
    <t>Balkdekking</t>
  </si>
  <si>
    <t>Letveni sistem</t>
  </si>
  <si>
    <t>listtäckning</t>
  </si>
  <si>
    <t>Listeafdækning</t>
  </si>
  <si>
    <t>Lektedekke</t>
  </si>
  <si>
    <t>Pokrov lajsne</t>
  </si>
  <si>
    <t>Notüberlauf</t>
  </si>
  <si>
    <t>emergency overflow</t>
  </si>
  <si>
    <t>trop-plein</t>
  </si>
  <si>
    <t>Trabocco di emergenza</t>
  </si>
  <si>
    <t>Nouzový přetok</t>
  </si>
  <si>
    <t>Przelew awaryjny</t>
  </si>
  <si>
    <t>vészhelyzeti túlfolyó</t>
  </si>
  <si>
    <t>núdzový prepad</t>
  </si>
  <si>
    <t>Noodoverloop</t>
  </si>
  <si>
    <t>Zasilni preliv</t>
  </si>
  <si>
    <t>överfyllnadsskydd</t>
  </si>
  <si>
    <t>Nødoverløb</t>
  </si>
  <si>
    <t>Nødoverløp</t>
  </si>
  <si>
    <t>Otvor za istjecanje u nuždi</t>
  </si>
  <si>
    <t>Ohne Unterdach und in schneereichen Gebieten: Dachneigung über 35° (70 %)</t>
  </si>
  <si>
    <t>Without underlay and in snowy areas: roof pitch over 35° (70%)</t>
  </si>
  <si>
    <t>Sans écran de sous-toiture et dans les régions à fort enneigement : pente du toit de plus de 35° (soit 70 %).</t>
  </si>
  <si>
    <t>Senza sottotetto e in zone nevose: Pendenza del tetto superiore a 35° (70%)</t>
  </si>
  <si>
    <t>Bez izolace a v oblastech s bohatou sněhovou nadílkou: Sklon střechy přes 35° (70 %)</t>
  </si>
  <si>
    <t>Bez pokrycia więźby dachowej i na terenach, gdzie występują opady śniegu: Nachylenie dachu powyżej 35° (70%)</t>
  </si>
  <si>
    <t>Alsó tetősík nélkül és havas területeken: 35° feletti tetőhajlásszög (70 %)</t>
  </si>
  <si>
    <t>Bez podstrešia a v oblastiach bohatých na sneh: sklon strechy viac ako 35° (70 %)</t>
  </si>
  <si>
    <t>Zonder onderdak en in besneeuwde gebieden: Dakhelling boven 35° (70 %)</t>
  </si>
  <si>
    <t>Brez podstrehe in na zasneženih območjih: Naklon strehe 35°(70 %)</t>
  </si>
  <si>
    <t>Utan undertak och i snörika områden: Taklutning över 35° (70 %)</t>
  </si>
  <si>
    <t>Uden undertag og i snerige områder: Taghældning over 35° (70 %)</t>
  </si>
  <si>
    <t>Uten undertak og i snørike områder: Takvinkel over 35° (70 %)</t>
  </si>
  <si>
    <t>Bez sekundarnog krova i u snježnim područjima: Nagib krova preko 35° (70 %)</t>
  </si>
  <si>
    <t>Schablone zum Ausschneiden der Laschen verwenden; siehe „Montagehinweis Solarluke“.</t>
  </si>
  <si>
    <t>Use the template to cut out the tabs; see “Solar roof conduit installation instructions”.</t>
  </si>
  <si>
    <t>Utiliser des gabarits pour la découpe de la patte de fixation ; voir « Notice de pose de la chatière pour panneaux solaires ».</t>
  </si>
  <si>
    <t>Usare il modello per ritagliare le linguette; vedere "Istruzioni per l'installazione della bocchetta Solar".</t>
  </si>
  <si>
    <t>Pro vyříznutí lamel použijte šablony, viz „Montážní pokyn pro střešní průchodku pro fotovoltaické zařízení“.</t>
  </si>
  <si>
    <t>Za pomocą szablonu wyciąć wypustki; patrz „Instrukcja montażu przepustu kablowego przewodów instalacji fotowoltaicznej”.</t>
  </si>
  <si>
    <t>sablon használata a fülek kivágásához; lásd „a Solar kábelvezető elem szerelési útmutatója".</t>
  </si>
  <si>
    <t>Použiť šablónu na vyrezanie príložiek; pozri „Pokyn na montáž prestupového prvku solárnych vedení“.</t>
  </si>
  <si>
    <t>Gebruik het sjabloon om de lipjes uit te snijden; zie "Installatie-instructies voor solarluik".</t>
  </si>
  <si>
    <t>Uporabite šablono za izrezovanje zavihkov; glejte "Navodila za namestitev sončne line".</t>
  </si>
  <si>
    <t>Använd mallen för att klippa ut flikarna; se "Montageanvisningar för solluckan".</t>
  </si>
  <si>
    <t>Brug skabelonen til at skære fanerne ud; se "Montagevejledning til Solarluke".</t>
  </si>
  <si>
    <t>Bruk mal til utskjæring av flikene, se «Monteringsinstruks for solcelleluke».</t>
  </si>
  <si>
    <t>Koristite predložak za izrezivanje vezica; pogledajte „Upute za instalaciju solar uvodnice”.</t>
  </si>
  <si>
    <t>Schnitt B-B</t>
  </si>
  <si>
    <t>Cut B-B</t>
  </si>
  <si>
    <t>section B-B</t>
  </si>
  <si>
    <t>Sezione B-B</t>
  </si>
  <si>
    <t>Řez B–B</t>
  </si>
  <si>
    <t>Przekrój B-B</t>
  </si>
  <si>
    <t>B-B metszet</t>
  </si>
  <si>
    <t>Rez B-B</t>
  </si>
  <si>
    <t>Sectie B-B</t>
  </si>
  <si>
    <t>Sektion B–B</t>
  </si>
  <si>
    <t>Snit B-B</t>
  </si>
  <si>
    <t>Snitt B-B</t>
  </si>
  <si>
    <t>Presjek B-B</t>
  </si>
  <si>
    <t>Traufenausbildung bei Saumrinne (mit Hinterlüftung) – Variante 1</t>
  </si>
  <si>
    <t>eaves construction with on-roof gutter (with ventilation gap) — variants 1</t>
  </si>
  <si>
    <t>réalisation d’un égout pour gouttière havraise (avec lame d’air ventilée) — variante 1</t>
  </si>
  <si>
    <t>Raccordo alla gronda per grondaia cornicione (con retroventilazione) - Variante 1</t>
  </si>
  <si>
    <t>Detail okapní hrany s nástřešním žlabem s odvětráním VAR 1</t>
  </si>
  <si>
    <t>Konstrukcja okapu przy rynnie leżącej (z wentylowaną pustką powietrzną) – wariant 1</t>
  </si>
  <si>
    <t>ereszkialakítás fekvő eresz esetén (átszellőztetéssel) – 1. változat</t>
  </si>
  <si>
    <t>vytvorenie odkvapu pri nástrešnom žľabe (s prevetrávanou medzerou) – variant 1</t>
  </si>
  <si>
    <t>Dakrandvorming bij dakgoot (met ventilatie via achterkant) - variant 1</t>
  </si>
  <si>
    <t>Oblikovanje napušča pri robnem žlebu (s prezračevanjem) – različica 1</t>
  </si>
  <si>
    <t>Takfotsutformning vid sömrännan (med bakventilation) – Variant 1</t>
  </si>
  <si>
    <t>Tagudhængsdesign ved fodrende (med ventilation) – variant 1</t>
  </si>
  <si>
    <t>Takskjeggoppbygging ved falsrenne (med baklufting) – variant 1</t>
  </si>
  <si>
    <t>Konstrukcija strehe kod ležećeg žlijeba (sa stražnjom ventilacijom) – varijanta 1</t>
  </si>
  <si>
    <t>Traufenausbildung bei Saumrinne (mit Hinterlüftung) – Variante 2</t>
  </si>
  <si>
    <t>eaves construction — on-roof gutter with ventilation gap — variants 2</t>
  </si>
  <si>
    <t>réalisation d’un égout pour gouttière havraise (avec lame d’air ventilée) — variante 2</t>
  </si>
  <si>
    <t>Raccordo alla gronda per grondaia cornicione (con retroventilazione) - Variante 2</t>
  </si>
  <si>
    <t>Detail okapní hrany s nástřešním žlabem s odvětráním VAR 2</t>
  </si>
  <si>
    <t>Konstrukcja okapu przy rynnie leżącej (z wentylowaną pustką powietrzną) – wariant 2</t>
  </si>
  <si>
    <t>ereszkialakítás fekvő eresz esetén (átszellőztetéssel) – 2. változat</t>
  </si>
  <si>
    <t>vytvorenie odkvapu pri nástrešnom žľabe (s prevetrávanou medzerou) – variant 2</t>
  </si>
  <si>
    <t>Dakrandvorming bij dakgoot (met ventilatie via achterkant) - variant 2</t>
  </si>
  <si>
    <t>Oblikovanje napušča pri robnem žlebu (s prezračevanjem) – različica 2</t>
  </si>
  <si>
    <t>Takfotsutformning vid sömrännan (med bakventilation) – Variant 2</t>
  </si>
  <si>
    <t>Tagudhængsdesign ved fodrende (med ventilation) – variant 2</t>
  </si>
  <si>
    <t>Takskjeggoppbygging ved falsrenne (med baklufting) – variant 2</t>
  </si>
  <si>
    <t>Konstrukcija strehe kod ležećeg žlijeba (sa stražnjom ventilacijom) – varijanta 2</t>
  </si>
  <si>
    <t>Unterkonstruktion</t>
  </si>
  <si>
    <t>substructure</t>
  </si>
  <si>
    <t xml:space="preserve"> structure</t>
  </si>
  <si>
    <t>Sottostruttura</t>
  </si>
  <si>
    <t>spodní konstrukce</t>
  </si>
  <si>
    <t>Konstrukcja nośna</t>
  </si>
  <si>
    <t>alátétszerkezet</t>
  </si>
  <si>
    <t>podkonštrukcia</t>
  </si>
  <si>
    <t>Onderconstructie</t>
  </si>
  <si>
    <t>Podkonstrukcija</t>
  </si>
  <si>
    <t>underkonstruktion</t>
  </si>
  <si>
    <t>Underkonstruktion</t>
  </si>
  <si>
    <t>Underkonstruksjon</t>
  </si>
  <si>
    <t>Potkonstrukcija</t>
  </si>
  <si>
    <t>Variante 1</t>
  </si>
  <si>
    <t>variant 1</t>
  </si>
  <si>
    <t>variante 1</t>
  </si>
  <si>
    <t>Varianta 1</t>
  </si>
  <si>
    <t>Wariant 1</t>
  </si>
  <si>
    <t>1. változat</t>
  </si>
  <si>
    <t>variant 1</t>
  </si>
  <si>
    <t>Variant 1</t>
  </si>
  <si>
    <t>Različica 1</t>
  </si>
  <si>
    <t>Varijanta 1</t>
  </si>
  <si>
    <t>Variante 3</t>
  </si>
  <si>
    <t>variant 3</t>
  </si>
  <si>
    <t>variante 3</t>
  </si>
  <si>
    <t>Varianta 3</t>
  </si>
  <si>
    <t>Wariant 3</t>
  </si>
  <si>
    <t>3. változat</t>
  </si>
  <si>
    <t>variant 3</t>
  </si>
  <si>
    <t>Variant 3</t>
  </si>
  <si>
    <t>Različica 3</t>
  </si>
  <si>
    <t>Varijanta 3</t>
  </si>
  <si>
    <t>Variante 4</t>
  </si>
  <si>
    <t>variant 4</t>
  </si>
  <si>
    <t>variante 4</t>
  </si>
  <si>
    <t>Varianta 4</t>
  </si>
  <si>
    <t>Wariant 4</t>
  </si>
  <si>
    <t>4. változat</t>
  </si>
  <si>
    <t>variant 4</t>
  </si>
  <si>
    <t>Variant 4</t>
  </si>
  <si>
    <t>Različica 4</t>
  </si>
  <si>
    <t>Varijanta 4</t>
  </si>
  <si>
    <t>Variante mit Dichtbandeinlage</t>
  </si>
  <si>
    <t>variant with sealing insert</t>
  </si>
  <si>
    <t>variante avec bande d’étanchéité</t>
  </si>
  <si>
    <t>Variante con inserimento di striscia sigillante</t>
  </si>
  <si>
    <t>Varianta s vložením těsnicího pásku</t>
  </si>
  <si>
    <t>Wariant z taśmą uszczelniającą</t>
  </si>
  <si>
    <t>tömítőszalag-betétes változat</t>
  </si>
  <si>
    <t>variant s vložkou z tesniacej pásky</t>
  </si>
  <si>
    <t>Variant met afdichtband</t>
  </si>
  <si>
    <t>Različica s tesnilnim vložkom</t>
  </si>
  <si>
    <t>Variant med insats med tätningsband</t>
  </si>
  <si>
    <t>Variant med indlæg med tætningsbånd</t>
  </si>
  <si>
    <t>Variant med tetningsbåndinnlegg</t>
  </si>
  <si>
    <t>Varijanta s umetkom s brtvenom trakom</t>
  </si>
  <si>
    <t>variant with coulisseau:</t>
  </si>
  <si>
    <t>Varianta se suvnou lištou:</t>
  </si>
  <si>
    <t>Variante mit Stecküberschubleiste:</t>
  </si>
  <si>
    <t>Variant with insertable coulisseau:</t>
  </si>
  <si>
    <t>variante avec coulisseau emboîtable :</t>
  </si>
  <si>
    <t>Variante con striscia di copertura a incastro:</t>
  </si>
  <si>
    <t>Varianta se zásuvnou lištou:</t>
  </si>
  <si>
    <t>Wariant z wciskaną listwą maskującą:</t>
  </si>
  <si>
    <t>behelyezhető csúszkás változat:</t>
  </si>
  <si>
    <t>Variant s násuvnou krycou lištou:</t>
  </si>
  <si>
    <t>Variant met induwstrook:</t>
  </si>
  <si>
    <t>Različica z vtično narivno letvijo:</t>
  </si>
  <si>
    <t>Variant med plug-in skjutreglage:</t>
  </si>
  <si>
    <t>Variant med stikoverdækningsliste:</t>
  </si>
  <si>
    <t>Variant med overskyvningslist for innstikk:</t>
  </si>
  <si>
    <t>Varijanta s utičnom kliznom lajsnom:</t>
  </si>
  <si>
    <t>Varianten mit Einhangfalz:</t>
  </si>
  <si>
    <t>Variants with flat lock welt:</t>
  </si>
  <si>
    <t>variantes avec accrochage par emboîtement :</t>
  </si>
  <si>
    <t>Varianti con aggraffatura a uncino:</t>
  </si>
  <si>
    <t>Varianta se závěsnou drážkou:</t>
  </si>
  <si>
    <t>Wariant z okrągłym łączeniem dopasowanym:</t>
  </si>
  <si>
    <t>függőkorcos változatok:</t>
  </si>
  <si>
    <t>Varianty so závesným falcom:</t>
  </si>
  <si>
    <t>Varianten met inhaaknaad:</t>
  </si>
  <si>
    <t>Različica z obesnim kleparskim zgibom:</t>
  </si>
  <si>
    <t>Varianter med krokfals:</t>
  </si>
  <si>
    <t>Varianter med indhængsfals:</t>
  </si>
  <si>
    <t>Variant med hengefals:</t>
  </si>
  <si>
    <t>Varijante s preklapanjem:</t>
  </si>
  <si>
    <t>Varianten mit Stoßausbildung:</t>
  </si>
  <si>
    <t>variants with joint connection:</t>
  </si>
  <si>
    <t>variantes de réalisation des joints :</t>
  </si>
  <si>
    <t>Varianti con giunto di testa:</t>
  </si>
  <si>
    <t>Varianty se stykovým provedením:</t>
  </si>
  <si>
    <t>Warianty z formowaniem połączeń:</t>
  </si>
  <si>
    <t>illesztéses változatok:</t>
  </si>
  <si>
    <t>Varianty s vytvorením styku:</t>
  </si>
  <si>
    <t>Varianten met stootvoeg:</t>
  </si>
  <si>
    <t>Različice z oblikovanjem spoja:</t>
  </si>
  <si>
    <t>Varianter med samling:</t>
  </si>
  <si>
    <t>Varianter med falsoppbygging:</t>
  </si>
  <si>
    <t>Varijante sa zglobnim spojem:</t>
  </si>
  <si>
    <t>ECKSIDING</t>
  </si>
  <si>
    <t>CORNER SIDINGS</t>
  </si>
  <si>
    <t>SIDING D’ANGLE</t>
  </si>
  <si>
    <t>DOGA ANGOLARE</t>
  </si>
  <si>
    <t>ROHOVÝ SIDING</t>
  </si>
  <si>
    <t>NAROŻNIK SIDING</t>
  </si>
  <si>
    <t>SAROKSIDING ELEM</t>
  </si>
  <si>
    <t>HOEKSIDING</t>
  </si>
  <si>
    <t>VOGALNA OBLOGA</t>
  </si>
  <si>
    <t>HÖRNSIDA</t>
  </si>
  <si>
    <t>HJØRNE-SIDING</t>
  </si>
  <si>
    <t>KUTNA FASADNA KAZETA</t>
  </si>
  <si>
    <t>MATERIALAUSWAHL:</t>
  </si>
  <si>
    <t>CHOICE OF MATERIAL:</t>
  </si>
  <si>
    <t>CHOIX DES MATÉRIAUX .</t>
  </si>
  <si>
    <t>SCELTA DEL MATERIALE:</t>
  </si>
  <si>
    <t>VÝBĚR MATERIÁLU:</t>
  </si>
  <si>
    <t>WYBÓR MATERIAŁU:</t>
  </si>
  <si>
    <t>ANYAGVÁLASZTÁS:</t>
  </si>
  <si>
    <t>VÝBER MATERIÁLU:</t>
  </si>
  <si>
    <t>MATERIAALKEUZE:</t>
  </si>
  <si>
    <t>IZBIRA MATERIALA:</t>
  </si>
  <si>
    <t>MATERIALSORTIMENT:</t>
  </si>
  <si>
    <t>MATERIALEVALG:</t>
  </si>
  <si>
    <t>MATERIALVALG:</t>
  </si>
  <si>
    <t>IZBOR MATERIJALA:</t>
  </si>
  <si>
    <t>Stärke</t>
  </si>
  <si>
    <t>thickness</t>
  </si>
  <si>
    <t>épaisseur</t>
  </si>
  <si>
    <t>Spessore</t>
  </si>
  <si>
    <t>Tloušťka</t>
  </si>
  <si>
    <t>Grubość</t>
  </si>
  <si>
    <t>vastagság</t>
  </si>
  <si>
    <t>hrúbka</t>
  </si>
  <si>
    <t>Dikte</t>
  </si>
  <si>
    <t>Debelina</t>
  </si>
  <si>
    <t>tjocklek</t>
  </si>
  <si>
    <t>Styrke</t>
  </si>
  <si>
    <t>Tykkelse</t>
  </si>
  <si>
    <t>Debljina</t>
  </si>
  <si>
    <t>AUSFÜHRUNG</t>
  </si>
  <si>
    <t>DESIGN</t>
  </si>
  <si>
    <t>RÉALISATION</t>
  </si>
  <si>
    <t>FINITURA</t>
  </si>
  <si>
    <t>PROVEDENÍ</t>
  </si>
  <si>
    <t>WYKONANIE</t>
  </si>
  <si>
    <t>KIALAKÍTÁS</t>
  </si>
  <si>
    <t>VYHOTOVENIE</t>
  </si>
  <si>
    <t>UITVOERING</t>
  </si>
  <si>
    <t>IZVEDBA</t>
  </si>
  <si>
    <t>UTFÖRANDE</t>
  </si>
  <si>
    <t>UDFØRELSE</t>
  </si>
  <si>
    <t>UTFØRELSE</t>
  </si>
  <si>
    <t>gekantet</t>
  </si>
  <si>
    <t>canted</t>
  </si>
  <si>
    <t>replié</t>
  </si>
  <si>
    <t>squadrato</t>
  </si>
  <si>
    <t>hraněný</t>
  </si>
  <si>
    <t>obrobiony</t>
  </si>
  <si>
    <t>hajtott</t>
  </si>
  <si>
    <t>ohýbané</t>
  </si>
  <si>
    <t>gevoegd</t>
  </si>
  <si>
    <t>obrobljena</t>
  </si>
  <si>
    <t>kantad</t>
  </si>
  <si>
    <t>kantet</t>
  </si>
  <si>
    <t>Kantet</t>
  </si>
  <si>
    <t>kantirano</t>
  </si>
  <si>
    <t>Kantung nur mit Segmentbiegebank möglich.</t>
  </si>
  <si>
    <t>Canting only possible with a segment folding bench.</t>
  </si>
  <si>
    <t>Pliure possible uniquement avec un banc de pliage à segments.</t>
  </si>
  <si>
    <t>Piegatura possibile solo con banco di piegatura a segmenti.</t>
  </si>
  <si>
    <t>Hranění je možné provádět pouze se segmentovou ohýbačkou.</t>
  </si>
  <si>
    <t>Gięcie możliwe tylko przy użyciu stołu do gięcia.</t>
  </si>
  <si>
    <t>Hajlítás csak szegmenshajlító padon lehetséges.</t>
  </si>
  <si>
    <t>Ohyb je možný iba so segmentovou ohýbačkou.</t>
  </si>
  <si>
    <t>Buigen alleen mogelijk met segmentbuigbank.</t>
  </si>
  <si>
    <t>Obroba možna samo z napravo za prepogibanje segmentov.</t>
  </si>
  <si>
    <t>Kantning endast möjlig med segmentbockningsbänk.</t>
  </si>
  <si>
    <t>Bøjning kun mulig med segmentbøjningsbænk.</t>
  </si>
  <si>
    <t>Kanting er kun mulig med bøyebenk for segment.</t>
  </si>
  <si>
    <t>Kantiranje moguće samo s uređajem za savijanje segmenta.</t>
  </si>
  <si>
    <t>gerade</t>
  </si>
  <si>
    <t>straight</t>
  </si>
  <si>
    <t>droit</t>
  </si>
  <si>
    <t>diritto</t>
  </si>
  <si>
    <t>rovný</t>
  </si>
  <si>
    <t>prosty</t>
  </si>
  <si>
    <t>egyenes</t>
  </si>
  <si>
    <t>recht</t>
  </si>
  <si>
    <t>ravna</t>
  </si>
  <si>
    <t>rak</t>
  </si>
  <si>
    <t>lige</t>
  </si>
  <si>
    <t>Rett</t>
  </si>
  <si>
    <t>ravno</t>
  </si>
  <si>
    <t>(Die Sichtlänge [S] ist um 22 mm länger als das Innenmaß [L])</t>
  </si>
  <si>
    <t>(The visible length [S] is 22 mm longer than the internal dimensions [L])</t>
  </si>
  <si>
    <t>(La longueur visible [S] est de 22 mm plus longue que les dimensions internes [L])</t>
  </si>
  <si>
    <t>(La lunghezza visibile [S] è 22 mm più lunga della dimensione interna [L])</t>
  </si>
  <si>
    <t>(Pohledová délka [S] je o 22 mm delší než vnitřní rozměr [L])</t>
  </si>
  <si>
    <t>(Długość widoczna [S] jest o 22 mm większa niż wymiar wewnętrzny [L])</t>
  </si>
  <si>
    <t>(a látható hossz [S] 22 mm-rel hosszabb, mint a belső méret [L])</t>
  </si>
  <si>
    <t>(Pohľadová dĺžka [S] je o 22 mm dlhšia ako vnútorný rozmer [L])</t>
  </si>
  <si>
    <t>(De zichtbare lengte [S] is 22 mm langer dan de binnenmaat [L])</t>
  </si>
  <si>
    <t>(Vidna dolžina [S] je daljša od notranje mere [L] za 22 mm)</t>
  </si>
  <si>
    <t>(Den synliga längden [S] är 22 mm längre än innermåttet [L])</t>
  </si>
  <si>
    <t>(Den synlige længde [S] er 22 mm længere end det indvendige mål [L])</t>
  </si>
  <si>
    <t>(Synslengden [S] er omtrent 22 mm lenger enn innvendig mål [L])</t>
  </si>
  <si>
    <t>(Vidljiva duljina [S] duža je od unutarnje dimenzije [L] za 22 mm)</t>
  </si>
  <si>
    <t>Schenkellänge L1 (Innenmaß in mm)</t>
  </si>
  <si>
    <t>side length L1 (internal dimensions in mm)</t>
  </si>
  <si>
    <t>longueur L1 de chacun des côtés (dimensions intérieures en mm)</t>
  </si>
  <si>
    <t>Lunghezza del lato L1 (dimensione interna in mm)</t>
  </si>
  <si>
    <t>Délka ramene L1 (vnitřní rozměr v mm)</t>
  </si>
  <si>
    <t>Długość boku kątownika L1 (wymiar wewnętrzny w mm)</t>
  </si>
  <si>
    <t>L1 szárhossz (belső méret mm-ben)</t>
  </si>
  <si>
    <t>dĺžka ramena L1 (vnútorný rozmer v mm)</t>
  </si>
  <si>
    <t>Beenlengte L1 (binnenmaat in mm)</t>
  </si>
  <si>
    <t>Dolžina kraka L1 (notranja mera v mm)</t>
  </si>
  <si>
    <t>Sidolängd L1 (innermått i mm)</t>
  </si>
  <si>
    <t>Sidelængde L1 (indvendige mål i mm)</t>
  </si>
  <si>
    <t>Elementlengde L1 (innvendig mål i mm)</t>
  </si>
  <si>
    <t>Duljina strane L1 (unutarnja dimenzija u mm)</t>
  </si>
  <si>
    <t>Schenkellänge L2 (Innenmaß in mm)</t>
  </si>
  <si>
    <t>side length L2 (internal dimensions in mm)</t>
  </si>
  <si>
    <t>longueur L2 de chacun des côtés (dimensions intérieures en mm)</t>
  </si>
  <si>
    <t>Lunghezza del lato L2 (dimensione interna in mm)</t>
  </si>
  <si>
    <t>Délka ramene L2 (vnitřní rozměr v mm)</t>
  </si>
  <si>
    <t>Długość boku kątownika L2 (wymiar wewnętrzny w mm)</t>
  </si>
  <si>
    <t>L2 szárhossz (belső méret mm-ben)</t>
  </si>
  <si>
    <t>dĺžka ramena L2 (vnútorný rozmer v mm)</t>
  </si>
  <si>
    <t>Beenlengte L2 (binnenmaat in mm)</t>
  </si>
  <si>
    <t>Dolžina kraka L2 (notranja mera v mm)</t>
  </si>
  <si>
    <t>Benlängd L2 (innermått i mm)</t>
  </si>
  <si>
    <t>Sidelængde L2 (indvendige mål i mm)</t>
  </si>
  <si>
    <t>Elementlengde L2 (innvendig mål i mm)</t>
  </si>
  <si>
    <t>Duljina strane L2 (unutarnja dimenzija u mm)</t>
  </si>
  <si>
    <t>Gesamtinnenlänge</t>
  </si>
  <si>
    <t>total inside length</t>
  </si>
  <si>
    <t>longueur intérieure totale</t>
  </si>
  <si>
    <t>Lunghezza interna totale</t>
  </si>
  <si>
    <t>Celková vnitřní délka</t>
  </si>
  <si>
    <t>Całkowita długość wewnętrzna</t>
  </si>
  <si>
    <t>teljes belső hossz</t>
  </si>
  <si>
    <t>celková vnútorná dĺžka</t>
  </si>
  <si>
    <t>Totale binnenlengte</t>
  </si>
  <si>
    <t>Skupna notranja dolžina</t>
  </si>
  <si>
    <t>Total invändig längd</t>
  </si>
  <si>
    <t>Samlet indvendig længde</t>
  </si>
  <si>
    <t>Samlet innvendig lengde</t>
  </si>
  <si>
    <t>Ukupna unutarnja duljina</t>
  </si>
  <si>
    <t>Mindeststückzahl pro Position: 5</t>
  </si>
  <si>
    <t>Minimum number of pieces per item: 5</t>
  </si>
  <si>
    <t>Quantité minimum par article : 5</t>
  </si>
  <si>
    <t>Quantità minima per posizione: 5</t>
  </si>
  <si>
    <t>Minimální počet kusů na položku: 5</t>
  </si>
  <si>
    <t>Minimalna liczba sztuk na element: 5</t>
  </si>
  <si>
    <t>minimális darabszám tételenként: 5</t>
  </si>
  <si>
    <t>Minimálny počet na položku: 5</t>
  </si>
  <si>
    <t>Minimumaantal stuks per positie: 5</t>
  </si>
  <si>
    <t>Najmanjše število kosov na pozicijo: 5</t>
  </si>
  <si>
    <t>Minsta kvantitet per position: 5</t>
  </si>
  <si>
    <t>Mindsteantal pr. position: 5</t>
  </si>
  <si>
    <t>Minste antall per plassering: 5</t>
  </si>
  <si>
    <t>Minimalna količina po poziciji: 5</t>
  </si>
  <si>
    <t>Montagebeispiel</t>
  </si>
  <si>
    <t>installation example</t>
  </si>
  <si>
    <t>exemple de montage</t>
  </si>
  <si>
    <t>Esempio di montaggio</t>
  </si>
  <si>
    <t>Příklad montáže</t>
  </si>
  <si>
    <t>Przykład montażu</t>
  </si>
  <si>
    <t>szerelési példa</t>
  </si>
  <si>
    <t>Príklad montáže</t>
  </si>
  <si>
    <t>Montagevoorbeeld</t>
  </si>
  <si>
    <t>Primer montaže</t>
  </si>
  <si>
    <t>Monteringsexempel</t>
  </si>
  <si>
    <t>Monteringseksempel</t>
  </si>
  <si>
    <t>Primjer montaže</t>
  </si>
  <si>
    <t>Allgemeine Hinweise:</t>
  </si>
  <si>
    <t>General information:</t>
  </si>
  <si>
    <t>Remarques générales :</t>
  </si>
  <si>
    <t>Note generali:</t>
  </si>
  <si>
    <t>Obecné pokyny:</t>
  </si>
  <si>
    <t>Uwagi ogólne:</t>
  </si>
  <si>
    <t>Általános útmutató:</t>
  </si>
  <si>
    <t>Všeobecné upozornenia:</t>
  </si>
  <si>
    <t>Algemene instructie:</t>
  </si>
  <si>
    <t>Splošni napotki:</t>
  </si>
  <si>
    <t>Allmän information:</t>
  </si>
  <si>
    <t>Generelle bemærkninger:</t>
  </si>
  <si>
    <t>Generelle merknader:</t>
  </si>
  <si>
    <t>Općenite upute:</t>
  </si>
  <si>
    <t>Pulverbeschichtet nach RAL auf Anfrage; Nachlieferungen können Farbunterschiede aufweisen!</t>
  </si>
  <si>
    <t>Powder coating according to RAL possible on request; colours may be slightly different in subsequent deliveries.</t>
  </si>
  <si>
    <t>Thermolaqué en couleur RAL sur demande ; possibilité de variations de couleur d’une livraison à l’autre !</t>
  </si>
  <si>
    <t>Verniciatura a polvere secondo RAL su richiesta; le consegne successive possono mostrare differenze di colore!</t>
  </si>
  <si>
    <t>práškově lakovaný podle RAL na požádání; Dodatečné dodávky mohou vykazovat barevné rozdíly!</t>
  </si>
  <si>
    <t>Na życzenie lakierowanie proszkowe wg palety RAL; przy kolejnych dostawach mogą wystąpić różnice w kolorach!</t>
  </si>
  <si>
    <t>RAL szerinti porszórt bevonat kérésre; a későbbi szállítások színeltérést mutathatnak!</t>
  </si>
  <si>
    <t>Prášková farba podľa RAL na vyžiadanie; dodatočné dodávky môžu vykazovať farebné odchýlky.!</t>
  </si>
  <si>
    <t>Poedercoating volgens RAL op aanvraag; latere leveringen kunnen kleurverschillen vertonen!</t>
  </si>
  <si>
    <t>Praškasto lakirano po RAL na zahtevo; Nadaljnje dobave imajo lahko barvne razlike!</t>
  </si>
  <si>
    <t>Pulverlackerad enligt RAL på begäran; Efterföljande leveranser kan ha färgskillnader!</t>
  </si>
  <si>
    <t>Pulverlakeret i henhold til RAL på forespørgsel; efterfølgende leverancer kan have farveforskelle!</t>
  </si>
  <si>
    <t>Pulverbelagt i RAL-farge på forespørsel; etterlevering kan bety fargeforskjell!</t>
  </si>
  <si>
    <t>Praškasta presvlaka prema RAL na zahtjev; Naknadne isporuke mogu imati razlike u boji!</t>
  </si>
  <si>
    <t>Bemerkung:</t>
  </si>
  <si>
    <t>Remarque :</t>
  </si>
  <si>
    <t>Poznámka:</t>
  </si>
  <si>
    <t>Komentarz:</t>
  </si>
  <si>
    <t>Opomba:</t>
  </si>
  <si>
    <t>Kommentar:</t>
  </si>
  <si>
    <t>Merk:</t>
  </si>
  <si>
    <t>Napomena:</t>
  </si>
  <si>
    <t>Lieferzeit für alle Ecksidings</t>
  </si>
  <si>
    <t>delivery time for all corner sidings</t>
  </si>
  <si>
    <t>délai de livraison pour l’ensemble des Sidings d’angle</t>
  </si>
  <si>
    <t>tempo di consegna per tutte le Doghe angolari</t>
  </si>
  <si>
    <t>Dodací doba pro všechny rohové Siding</t>
  </si>
  <si>
    <t>Czas dostawy dla wszystkich narożników Siding</t>
  </si>
  <si>
    <t>szállítási idő az összes sarok Siding elem esetében</t>
  </si>
  <si>
    <t>Dodacia lehota pre všetky rohové Siding</t>
  </si>
  <si>
    <t>Levertijd voor alle hoeksidings</t>
  </si>
  <si>
    <t>Dobavni rok za vse vogalne obloge</t>
  </si>
  <si>
    <t>Leveranstid för alla hörnbeklädnader</t>
  </si>
  <si>
    <t>Leveringstid for alle hjørnesidings</t>
  </si>
  <si>
    <t>Leveringstid for hjørnekledning</t>
  </si>
  <si>
    <t>Vrijeme dostave za sve fasadne kazete</t>
  </si>
  <si>
    <t>ca. 5–10 Werktage ab Auftragsklarheit</t>
  </si>
  <si>
    <t>approx. 5–10 working days after all order details have been clarified</t>
  </si>
  <si>
    <t>de 5 à 10 jours ouvrés environ à compter du traitement de la commande</t>
  </si>
  <si>
    <t>circa 5-10 giorni lavorativi dalla conferma dell'ordine</t>
  </si>
  <si>
    <t>cca 5–10 pracovních dnů od ujasnění zakázky</t>
  </si>
  <si>
    <t>ok. 5–10 dni roboczych od momentu otrzymania zamówienia</t>
  </si>
  <si>
    <t>kb. 5–10 munkanap megrendeléstől számítva</t>
  </si>
  <si>
    <t>cca 5 – 10 pracovných dní od dojednania zákazky</t>
  </si>
  <si>
    <t>ca. 5-10 werkdagen vanaf orderplaatsing</t>
  </si>
  <si>
    <t>pribl. 5-10 delovnih dni po jasnosti naročila</t>
  </si>
  <si>
    <t>ca 5–10 arbetsdagar från beställningen</t>
  </si>
  <si>
    <t>cirka 5-10 hverdage fra ordreafklaring</t>
  </si>
  <si>
    <t>ca. 5–10 arbeidsdager fra ordretidspunkt</t>
  </si>
  <si>
    <t>cca. 5–10 radnih dana nakon pojašnjenja narudžbe</t>
  </si>
  <si>
    <t>DACHENTWÄSSERUNG P.10</t>
  </si>
  <si>
    <t>ROOF DRAINAGE P.10</t>
  </si>
  <si>
    <t>GOUTTIÈRES P.10</t>
  </si>
  <si>
    <t>SMALTIMENTO ACQUE P.10</t>
  </si>
  <si>
    <t>Odvodňovací systém P.10</t>
  </si>
  <si>
    <t>ODWODNIENIE DAHU P.10</t>
  </si>
  <si>
    <t>TETŐ VÍZELVEZETÉS P.10</t>
  </si>
  <si>
    <t>ODVODNENIE STRECHY P.10</t>
  </si>
  <si>
    <t>DAKAFWATERING P.10</t>
  </si>
  <si>
    <t>sistem za odvodnjavanje P.10</t>
  </si>
  <si>
    <t>TAKDRÄNERING P.10</t>
  </si>
  <si>
    <t>TAGDRÆNING P.10</t>
  </si>
  <si>
    <t>TAKDRENERING P.10</t>
  </si>
  <si>
    <t>KROVNA ODVODNJA P.10</t>
  </si>
  <si>
    <t>QUADRATROHR P.10</t>
  </si>
  <si>
    <t>SQUARE DOWNPIPE P.10</t>
  </si>
  <si>
    <t>TUYAU DE DESCENTE CARRÉ P.10</t>
  </si>
  <si>
    <t>PLUVIALE QUADRO P.10</t>
  </si>
  <si>
    <t>Hranatý svod P.10</t>
  </si>
  <si>
    <t>RURY KWADRATOWE P.10</t>
  </si>
  <si>
    <t>SZÖGLETES LEFOLYÓ P.10</t>
  </si>
  <si>
    <t>ŠTVORCOVÝ ZVOD P.10</t>
  </si>
  <si>
    <t>VIERKANTE BUIS P.10</t>
  </si>
  <si>
    <t>pravokotna cev P.10</t>
  </si>
  <si>
    <t>KVADRATRÖR P.10</t>
  </si>
  <si>
    <t>KVADRATRØR P.10</t>
  </si>
  <si>
    <t>FIRKANTRØR P.10</t>
  </si>
  <si>
    <t>KVADRATNA CIJEV P.10</t>
  </si>
  <si>
    <t>Einfassungsplatte, zum Einfalzen</t>
  </si>
  <si>
    <t>PREFA flashing plate</t>
  </si>
  <si>
    <t>Raccordement de ventilation</t>
  </si>
  <si>
    <t>PREFA Conversa</t>
  </si>
  <si>
    <t>PREFA Prostup pro falcované</t>
  </si>
  <si>
    <t>PREFA element wentylacyjny</t>
  </si>
  <si>
    <t>PREFA kivezető elem</t>
  </si>
  <si>
    <t>PREFA Prestup</t>
  </si>
  <si>
    <t xml:space="preserve">PREFA inwerkplaat </t>
  </si>
  <si>
    <t>PREFA prehodna plošča za strešne</t>
  </si>
  <si>
    <t>PREFA infattningsplatta</t>
  </si>
  <si>
    <t>PREFA indfatningsplade</t>
  </si>
  <si>
    <t>PREFA innfatningsplate</t>
  </si>
  <si>
    <t>PREFA otvor za ventilaciju</t>
  </si>
  <si>
    <t>einseitig</t>
  </si>
  <si>
    <t>one-sided</t>
  </si>
  <si>
    <t>sur une face</t>
  </si>
  <si>
    <t>su un lato</t>
  </si>
  <si>
    <t>jednostranné</t>
  </si>
  <si>
    <t>jednostronnie</t>
  </si>
  <si>
    <t>egyoldali</t>
  </si>
  <si>
    <t>jednostranne</t>
  </si>
  <si>
    <t>enkelzijdig</t>
  </si>
  <si>
    <t>enostransko</t>
  </si>
  <si>
    <t>ensidig</t>
  </si>
  <si>
    <t>enkeltsidet</t>
  </si>
  <si>
    <t>på én side</t>
  </si>
  <si>
    <t>jednostrano</t>
  </si>
  <si>
    <t>Unterlagsplatte für DR44, DS.19</t>
  </si>
  <si>
    <t>base plate for rhomboid roof tiles 44 × 44 and DS.19</t>
  </si>
  <si>
    <t>plaque de support pour losange de toiture 44 × 44 et DS.19</t>
  </si>
  <si>
    <t>sottopiastra per scaglia 44 × 44 e DS.19</t>
  </si>
  <si>
    <t>montážní podložka pro šablony 44 × 44 a DS.19</t>
  </si>
  <si>
    <t>blacha podkładowa do dachówki romb 44 × 44 i DS.19</t>
  </si>
  <si>
    <t>alátétlemez tetőfedő rombuszhoz (44 × 44) és DS.19 elemhez</t>
  </si>
  <si>
    <t>spevňovacia podložka pre strešnú šablónu 44 × 44 a DS.19</t>
  </si>
  <si>
    <t>grondplaat voor daklosange 44 × 44 en DS.19</t>
  </si>
  <si>
    <t>podložna plošča za strešni romb 44 × 44 in DS.19</t>
  </si>
  <si>
    <t>underlagsskiva för takromb 44 × 44 och DS.19</t>
  </si>
  <si>
    <t>underlagsplade til tagrombe 44 × 44 og DS.19</t>
  </si>
  <si>
    <t>underlagsplate for takrombe 44 × 44 og DS.19</t>
  </si>
  <si>
    <t>podložna ploča za krovni romb 44 × 44 i DS.19</t>
  </si>
  <si>
    <t>Dachleitungshalter für Blitzschutzdraht</t>
  </si>
  <si>
    <t>roof conductor holder for lightning protection wire</t>
  </si>
  <si>
    <t>clip de toit pour conducteurs parafoudre</t>
  </si>
  <si>
    <t>reggicavo per impianto parafulmine</t>
  </si>
  <si>
    <t>střešní držák drátu bleskosvodu</t>
  </si>
  <si>
    <t>uchwyt dachowy do przewodów odgromowych</t>
  </si>
  <si>
    <t>tetőre szerelhető vezetéktartó villámvédelmi vezetékhez</t>
  </si>
  <si>
    <t>príponka na vedenie bleskozvodu</t>
  </si>
  <si>
    <t>dakleidinghouder voor bliksembeveiliging</t>
  </si>
  <si>
    <t>strešno držalo vodnika za žico strelovoda</t>
  </si>
  <si>
    <t>takledningshållare för åsksledare</t>
  </si>
  <si>
    <t>taglederholder til lynafleder</t>
  </si>
  <si>
    <t>takledningsholder for lynavledervaier</t>
  </si>
  <si>
    <t>krovni nosač vodiča za gromobransku žicu</t>
  </si>
  <si>
    <t>Falzgel in Folienbeutel</t>
  </si>
  <si>
    <t>sealing gel in a foil pouch</t>
  </si>
  <si>
    <t>gel d’étanchéité en sachet</t>
  </si>
  <si>
    <t>gel sigillante per aggraffature in sacchetto di alluminio</t>
  </si>
  <si>
    <t>falzgel ve fóliovém sáčku</t>
  </si>
  <si>
    <t>żel do rąbków w folii</t>
  </si>
  <si>
    <t>falczselé fóliatasakban</t>
  </si>
  <si>
    <t>drážkový gél v saláme</t>
  </si>
  <si>
    <t>felsgel in worstverpakking</t>
  </si>
  <si>
    <t>gel za zgibe v tubi</t>
  </si>
  <si>
    <t>falsgel i tub</t>
  </si>
  <si>
    <t>falsgel i plastpose</t>
  </si>
  <si>
    <t>falsegel i foliepose</t>
  </si>
  <si>
    <t>gel za falcanje u vrećicama</t>
  </si>
  <si>
    <t>Einfassung für Dachschindel DS.19</t>
  </si>
  <si>
    <t>flashing plate for DS.19 shingle</t>
  </si>
  <si>
    <t>raccordement de ventilation pour bardeau DS.19</t>
  </si>
  <si>
    <t>conversa per scandola DS.19</t>
  </si>
  <si>
    <t>prostup pro falcovaný šindel DS.19</t>
  </si>
  <si>
    <t>maskownica rury wentylacyjnej do dachówki łupkowej DS.19</t>
  </si>
  <si>
    <t>kivezető elem DS.19 tetőfedő zsindelyhez</t>
  </si>
  <si>
    <t>prestupový prvok pre strešný šindeľ DS.19</t>
  </si>
  <si>
    <t>doorvoerplaat voor dakschindel DS.19</t>
  </si>
  <si>
    <t>prehodna plošča za strešne skodle DS.19</t>
  </si>
  <si>
    <t>infästningsplatta för takshingel DS.19</t>
  </si>
  <si>
    <t>indfatningsplade til tagspån DS.19</t>
  </si>
  <si>
    <t>beslagsplate for takshingel DS.19</t>
  </si>
  <si>
    <t>otvor za ventilaciju za krovnu šindru DS.19</t>
  </si>
  <si>
    <t>Sockelknie (Ausladung: 30 mm)</t>
  </si>
  <si>
    <t>swan neck, 30 mm projection</t>
  </si>
  <si>
    <t>coude étage (projection : 30 mm)</t>
  </si>
  <si>
    <t>Spostamento, disassamento 30mm</t>
  </si>
  <si>
    <t>Soklové koleno, přesah 30mm</t>
  </si>
  <si>
    <t>Kolano podwójne 30 mm</t>
  </si>
  <si>
    <t>lábazati elem 30mm előállással</t>
  </si>
  <si>
    <t>soklové koleno, vybočenie 30 mm</t>
  </si>
  <si>
    <t>sokkelknie 30 mm reikwijdte</t>
  </si>
  <si>
    <t>izogibno koleno 30 mm grlo</t>
  </si>
  <si>
    <t>sockelknä 30 mm utladdning</t>
  </si>
  <si>
    <t>sokkelknæ 30 mm udhæng</t>
  </si>
  <si>
    <t>sokkelkne 30 mm radius</t>
  </si>
  <si>
    <t>Cijev s koljenom (izbočina: 30 mm)</t>
  </si>
  <si>
    <t>Klebeendboden</t>
  </si>
  <si>
    <t>adhesive end cap</t>
  </si>
  <si>
    <t>fond de gouttière à coller</t>
  </si>
  <si>
    <t>testata adesiva</t>
  </si>
  <si>
    <t>lepené čelo žlabu</t>
  </si>
  <si>
    <t>denko klejone</t>
  </si>
  <si>
    <t>ragasztható végelem</t>
  </si>
  <si>
    <t>lepené čelo žľabu</t>
  </si>
  <si>
    <t>verlijmbaar kopschot</t>
  </si>
  <si>
    <t>zapora žlebu za lepljenje</t>
  </si>
  <si>
    <t>ränngavel</t>
  </si>
  <si>
    <t>endebund til klæbning</t>
  </si>
  <si>
    <t>endelokk for liming</t>
  </si>
  <si>
    <t>ljepljivo čelo žlijeba</t>
  </si>
  <si>
    <t>Projektdaten:</t>
  </si>
  <si>
    <t>Project information:</t>
  </si>
  <si>
    <t>Données relatives au projet :</t>
  </si>
  <si>
    <t>Dati del progetto:</t>
  </si>
  <si>
    <t>Údaje o objektu:</t>
  </si>
  <si>
    <t>Dane projektu:</t>
  </si>
  <si>
    <t>Projekt adatai:</t>
  </si>
  <si>
    <t>Údaje o projekte:</t>
  </si>
  <si>
    <t>Projectgegevens:</t>
  </si>
  <si>
    <t>Podatki o projektu:</t>
  </si>
  <si>
    <t>Projektinformation:</t>
  </si>
  <si>
    <t>Projektdata:</t>
  </si>
  <si>
    <t>Prosjektdata:</t>
  </si>
  <si>
    <t>Podaci o projektu:</t>
  </si>
  <si>
    <t>techn. Ausarbeitung PREFA:</t>
  </si>
  <si>
    <t>Technical preparation (PREFA):</t>
  </si>
  <si>
    <t>Élaboration technique (PREFA) :</t>
  </si>
  <si>
    <t>Rielaborazione tecnica (PREFA):</t>
  </si>
  <si>
    <t>Technické zpracování (PREFA):</t>
  </si>
  <si>
    <t>Opracowanie techniczne (PREFA):</t>
  </si>
  <si>
    <t>Műszaki előkészítés (PREFA):</t>
  </si>
  <si>
    <t>Údaje o projekte (PREFA):</t>
  </si>
  <si>
    <t>Technische uitwerking (PREFA):</t>
  </si>
  <si>
    <t>Tehnična priprava (PREFA):</t>
  </si>
  <si>
    <t>Teknisk utarbetning (PREFA):</t>
  </si>
  <si>
    <t>Teknisk udarbejdelse (PREFA):</t>
  </si>
  <si>
    <t>Teknisk forberedelse (PREFA):</t>
  </si>
  <si>
    <t>Izrada tehničke dokumentacije (PREFA):</t>
  </si>
  <si>
    <t>Bearbeiter:</t>
  </si>
  <si>
    <t>Processor:</t>
  </si>
  <si>
    <t>Partenaire PREFA :</t>
  </si>
  <si>
    <t>Addetto:</t>
  </si>
  <si>
    <t>Zpracoval:</t>
  </si>
  <si>
    <t>Referent:</t>
  </si>
  <si>
    <t>Feldolgozta:</t>
  </si>
  <si>
    <t>Spracovateľ:</t>
  </si>
  <si>
    <t>Verantwoordelijke:</t>
  </si>
  <si>
    <t>Bearbetas av:</t>
  </si>
  <si>
    <t>Bearbejder:</t>
  </si>
  <si>
    <t>Ansvarlig:</t>
  </si>
  <si>
    <t>Odgovorna osoba:</t>
  </si>
  <si>
    <t>Beschreibung</t>
  </si>
  <si>
    <t>description</t>
  </si>
  <si>
    <t>Description</t>
  </si>
  <si>
    <t>descrizione</t>
  </si>
  <si>
    <t>popis</t>
  </si>
  <si>
    <t>leírás</t>
  </si>
  <si>
    <t>beschrijving</t>
  </si>
  <si>
    <t>beskrivning</t>
  </si>
  <si>
    <t>beskrivelse</t>
  </si>
  <si>
    <t>Bestellnummer:</t>
  </si>
  <si>
    <t>Order number:</t>
  </si>
  <si>
    <t>Numéro de commande :</t>
  </si>
  <si>
    <t>Numero d’ordine:</t>
  </si>
  <si>
    <t>Číslo objednávky:</t>
  </si>
  <si>
    <t>Numer zamówienia:</t>
  </si>
  <si>
    <t>Megrendelési szám:</t>
  </si>
  <si>
    <t>Objednávacie číslo:</t>
  </si>
  <si>
    <t>Bestelnummer:</t>
  </si>
  <si>
    <t>Številka naročila:</t>
  </si>
  <si>
    <t>Ordernummer:</t>
  </si>
  <si>
    <t>Bestillingsnummer:</t>
  </si>
  <si>
    <t>Ordrenummer:</t>
  </si>
  <si>
    <t>Broj narudžbe:</t>
  </si>
  <si>
    <t>Mengenermittlung in:</t>
  </si>
  <si>
    <t>Quantity required:</t>
  </si>
  <si>
    <t>Calcul des quantités requises :</t>
  </si>
  <si>
    <t>Quantità richieste:</t>
  </si>
  <si>
    <t>Požadované množství:</t>
  </si>
  <si>
    <t>Wymagana ilość:</t>
  </si>
  <si>
    <t>Mennyiségszámítás:</t>
  </si>
  <si>
    <t>Určenie množstva:</t>
  </si>
  <si>
    <t>Benodigd aantal:</t>
  </si>
  <si>
    <t>Potrebna količina:</t>
  </si>
  <si>
    <t>Mängdberäkning:</t>
  </si>
  <si>
    <t>Ønsket mængde:</t>
  </si>
  <si>
    <t>Nødvendig mengde:</t>
  </si>
  <si>
    <t>Magazin</t>
  </si>
  <si>
    <t>warehouse</t>
  </si>
  <si>
    <t>chargeur</t>
  </si>
  <si>
    <t>ricarica</t>
  </si>
  <si>
    <t>zásobník</t>
  </si>
  <si>
    <t>magazyn</t>
  </si>
  <si>
    <t>árukiadó</t>
  </si>
  <si>
    <t>magazijn</t>
  </si>
  <si>
    <t>magazin</t>
  </si>
  <si>
    <t>magasin</t>
  </si>
  <si>
    <t>spremnik za učvršćivače</t>
  </si>
  <si>
    <t>60 kg</t>
  </si>
  <si>
    <t>60 kg</t>
  </si>
  <si>
    <t>500 kg</t>
  </si>
  <si>
    <t>500 kg</t>
  </si>
  <si>
    <t>Sets</t>
  </si>
  <si>
    <t>kits</t>
  </si>
  <si>
    <t>sady</t>
  </si>
  <si>
    <t>zestawy</t>
  </si>
  <si>
    <t>egységek</t>
  </si>
  <si>
    <t>sety</t>
  </si>
  <si>
    <t>sets</t>
  </si>
  <si>
    <t>kompleta</t>
  </si>
  <si>
    <t>satser</t>
  </si>
  <si>
    <t>sæt</t>
  </si>
  <si>
    <t>sett</t>
  </si>
  <si>
    <t>setovi</t>
  </si>
  <si>
    <t>19 dunkelgrau</t>
  </si>
  <si>
    <t>19 dark grey</t>
  </si>
  <si>
    <t>19 gris sombre</t>
  </si>
  <si>
    <t>19 grigio scuro</t>
  </si>
  <si>
    <t>19 tmavě šedá</t>
  </si>
  <si>
    <t>19 grafitowy</t>
  </si>
  <si>
    <t>19 grafitszürke</t>
  </si>
  <si>
    <t>19 tmavošedá</t>
  </si>
  <si>
    <t>19 donkergrijs</t>
  </si>
  <si>
    <t>19 temno siva</t>
  </si>
  <si>
    <t>19 mörkgrå</t>
  </si>
  <si>
    <t>19 mørk grå</t>
  </si>
  <si>
    <t>19 tamno siva</t>
  </si>
  <si>
    <t>12 P.10 Silbermetallic</t>
  </si>
  <si>
    <t>12 P.10 metallic silver</t>
  </si>
  <si>
    <t>12 P.10 argent métallisé</t>
  </si>
  <si>
    <t>12 P.10 silver metallizzato</t>
  </si>
  <si>
    <t>12 P.10 stříbrná metalíza</t>
  </si>
  <si>
    <t>12 P.10 srebrny metalik</t>
  </si>
  <si>
    <t>12 P.10 ezüstmetál</t>
  </si>
  <si>
    <t>12 P.10 strieborná metalíza</t>
  </si>
  <si>
    <t>12 P.10 zilvermetallic</t>
  </si>
  <si>
    <t>12 P.10 kovinsko srebrna</t>
  </si>
  <si>
    <t>12 P.10 silvermetallic</t>
  </si>
  <si>
    <t>12 P.10 sølvmetallic</t>
  </si>
  <si>
    <t>12 P.10 sølv metallic</t>
  </si>
  <si>
    <t>12 P.10 metalik srebrna</t>
  </si>
  <si>
    <t>Rohrübergang</t>
  </si>
  <si>
    <t>downpipe adaptor</t>
  </si>
  <si>
    <t>mamelon de raccordement</t>
  </si>
  <si>
    <t>raccordo per tubi</t>
  </si>
  <si>
    <t>přechodka svodu</t>
  </si>
  <si>
    <t>redukcja</t>
  </si>
  <si>
    <t>csőátalakító</t>
  </si>
  <si>
    <t>verloopstuk</t>
  </si>
  <si>
    <t>cevni nastavek</t>
  </si>
  <si>
    <t>rörövergång</t>
  </si>
  <si>
    <t>rørovergang</t>
  </si>
  <si>
    <t>overgangsmuffe</t>
  </si>
  <si>
    <t>prijelazna spojna cijev</t>
  </si>
  <si>
    <t>Ø 110/100 mm</t>
  </si>
  <si>
    <t>⌀ 110/100 mm</t>
  </si>
  <si>
    <t>Ø 125/120 mm</t>
  </si>
  <si>
    <t>⌀ 125/120 mm</t>
  </si>
  <si>
    <t>39 Eiche beige-grau</t>
  </si>
  <si>
    <t>39 grey oak</t>
  </si>
  <si>
    <t>39 chêne gris</t>
  </si>
  <si>
    <t>39 rovere beige-grigio</t>
  </si>
  <si>
    <t>39 dub béžově–šedý</t>
  </si>
  <si>
    <t>39 dąb szary</t>
  </si>
  <si>
    <t>39 silver tölgy erezett</t>
  </si>
  <si>
    <t>39 dub béžovosivý</t>
  </si>
  <si>
    <t>39 Eiken beige-grijs</t>
  </si>
  <si>
    <t>39 hrast bež-siva</t>
  </si>
  <si>
    <t>39 beigegrå ek</t>
  </si>
  <si>
    <t>39 eg beige-grå</t>
  </si>
  <si>
    <t>39 gråbeige eik</t>
  </si>
  <si>
    <t>39 bež sivi hrast</t>
  </si>
  <si>
    <t>L1</t>
  </si>
  <si>
    <t>L2</t>
  </si>
  <si>
    <t>min.: 230 mm</t>
  </si>
  <si>
    <t>min.: 230 mm</t>
  </si>
  <si>
    <t>min. : 230 mm</t>
  </si>
  <si>
    <t>Min: 230 mm</t>
  </si>
  <si>
    <t>max.: 770 mm</t>
  </si>
  <si>
    <t>max.: 770 mm</t>
  </si>
  <si>
    <t>max. : 770 mm</t>
  </si>
  <si>
    <t>Max: 770 mm</t>
  </si>
  <si>
    <t>Gesamte Maximalinnenlänge (L1 + L2) = 1.140 mm</t>
  </si>
  <si>
    <t>total maximum inside length (L1 + L2) = 1,140 mm</t>
  </si>
  <si>
    <t>total de la longueur intérieure maximum (L1 + L2) = 1 140 mm</t>
  </si>
  <si>
    <t>Lunghezza interna totale massima (L1 + L2) = 1.140 mm</t>
  </si>
  <si>
    <t>Celková maximální délka linky (L1 + L2) = 1140 mm</t>
  </si>
  <si>
    <t>Całkowita maksymalna długość wewnętrzna (L1 + L2) = 1140 mm</t>
  </si>
  <si>
    <t>teljes maximális belső hossz (L1 + L2) = 1140 mm</t>
  </si>
  <si>
    <t>Celková maximálna vnútorná dĺžka (L1 + L2) = 1 140 mm</t>
  </si>
  <si>
    <t>Totale maximale binnenlengte (L1 + L2) = 1.140 mm</t>
  </si>
  <si>
    <t>Skupna največja notranja dolžina (L1 + L2) = 1.140 mm</t>
  </si>
  <si>
    <t>Total maximal invändig längd (L1 + L2) = 1 140 mm</t>
  </si>
  <si>
    <t>Samlet maksimal indvendig længde (L1 + L2) = 1.140 mm</t>
  </si>
  <si>
    <t>Maksimal total innvendig lengde (L1 + L2) = 1140 mm</t>
  </si>
  <si>
    <t>Ukupna maksimalna unutarnja duljina (L1 + L2) = 1.140 mm</t>
  </si>
  <si>
    <t>PREFABOND – ZUBEHÖR</t>
  </si>
  <si>
    <t>PREFABOND — ACCESSORIES</t>
  </si>
  <si>
    <t>PREFABOND — ACCESSOIRES</t>
  </si>
  <si>
    <t>PREFABOND - ACCESSORI</t>
  </si>
  <si>
    <t>PREFABOND – PŘÍSLUŠENSTVÍ</t>
  </si>
  <si>
    <t>PREFABOND – AKCESORIA</t>
  </si>
  <si>
    <t>PREFABOND – TARTOZÉKOK</t>
  </si>
  <si>
    <t>PREFABOND – PRÍSLUŠENSTVO</t>
  </si>
  <si>
    <t>PREFABOND – TOEBEHOREN</t>
  </si>
  <si>
    <t>PREFABOND – DODATKI</t>
  </si>
  <si>
    <t>PREFABOND – TILLBEHÖR</t>
  </si>
  <si>
    <t>PREFABOND – TILBEHØR</t>
  </si>
  <si>
    <t>PREFABOND – PRIBOR</t>
  </si>
  <si>
    <t>44 Anthrazit matt</t>
  </si>
  <si>
    <t>44 matt anthracite</t>
  </si>
  <si>
    <t>44 anthracite noir</t>
  </si>
  <si>
    <t>44 antracite opaco</t>
  </si>
  <si>
    <t>44 antracitová matná</t>
  </si>
  <si>
    <t>44 antracyt mat</t>
  </si>
  <si>
    <t>44 matt antracit</t>
  </si>
  <si>
    <t>44 Antraciet mat</t>
  </si>
  <si>
    <t>44 antracit mat</t>
  </si>
  <si>
    <t>44 Antracit mat</t>
  </si>
  <si>
    <t>44 antrasitt matt</t>
  </si>
  <si>
    <t>48 Titanium dunkel</t>
  </si>
  <si>
    <t>48 dark titanium</t>
  </si>
  <si>
    <t>48 titane foncé</t>
  </si>
  <si>
    <t>48 titanio scuro</t>
  </si>
  <si>
    <t>48 titan tmavý</t>
  </si>
  <si>
    <t>48 ciemny tytan</t>
  </si>
  <si>
    <t>48 sötét titánium</t>
  </si>
  <si>
    <t>48 titánová tmavá</t>
  </si>
  <si>
    <t>48 Titanium donker</t>
  </si>
  <si>
    <t>48 Titan temen</t>
  </si>
  <si>
    <t>48 mörk titan</t>
  </si>
  <si>
    <t>48 Titanium mørk</t>
  </si>
  <si>
    <t>48 mørk titan</t>
  </si>
  <si>
    <t>48 tamni titan</t>
  </si>
  <si>
    <t>Befestigung auf Metallunterkonstruktion</t>
  </si>
  <si>
    <t>fastening on metal supporting substrate</t>
  </si>
  <si>
    <t>fixation sur sous-construction métallique</t>
  </si>
  <si>
    <t>Fissaggio alla sottostruttura metallica</t>
  </si>
  <si>
    <t>Připevnění na kovovou spodní konstrukci</t>
  </si>
  <si>
    <t>Mocowanie do konstrukcji nośnej z metalu</t>
  </si>
  <si>
    <t>rögzítés fém alátétszerkezeten</t>
  </si>
  <si>
    <t>upevnenie na kovový nosný rošt</t>
  </si>
  <si>
    <t>Bevestiging op metalen onderconstructie</t>
  </si>
  <si>
    <t>Pritrditev na kovinsko podkonstrukcijo</t>
  </si>
  <si>
    <t>infästning på metallunderlag</t>
  </si>
  <si>
    <t>Fastgørelse til metalunderkonstruktion</t>
  </si>
  <si>
    <t>Feste på underkonstruksjon i metall</t>
  </si>
  <si>
    <t>Pričvršćivanje na metalnu potkonstrukciju</t>
  </si>
  <si>
    <t>Befestigung auf Holzunterkonstruktion</t>
  </si>
  <si>
    <t>fastening on timber supporting substrate</t>
  </si>
  <si>
    <t>fixation sur sous-construction en bois</t>
  </si>
  <si>
    <t>Fissaggio alla sottostruttura in legno</t>
  </si>
  <si>
    <t>Připevnění na dřevěnou spodní konstrukci</t>
  </si>
  <si>
    <t>Mocowanie do konstrukcji nośnej z drewna</t>
  </si>
  <si>
    <t>rögzítés fa alátétszerkezeten</t>
  </si>
  <si>
    <t>upevnenie na drevený nosný rošt</t>
  </si>
  <si>
    <t>Bevestiging op houten onderconstructie</t>
  </si>
  <si>
    <t>Pritrditev na leseno podkosntrukcijo</t>
  </si>
  <si>
    <t>Infästning i träkonstruktion</t>
  </si>
  <si>
    <t>Fastgørelse til træunderkonstruktion</t>
  </si>
  <si>
    <t>Feste på underkonstruksjon i tre</t>
  </si>
  <si>
    <t>Pričvršćivanje na drvenu potkonstrukciju</t>
  </si>
  <si>
    <t>Kopfdurchmesser:</t>
  </si>
  <si>
    <t>head diameter:</t>
  </si>
  <si>
    <t>diamètre de la tête :</t>
  </si>
  <si>
    <t>Diametro della testa:</t>
  </si>
  <si>
    <t>Průměr hlavy:</t>
  </si>
  <si>
    <t>Średnica łba nitu</t>
  </si>
  <si>
    <t>fejátmérő:</t>
  </si>
  <si>
    <t>Priemer hlavičky:</t>
  </si>
  <si>
    <t>Hoofddiameter:</t>
  </si>
  <si>
    <t>Premer glave:</t>
  </si>
  <si>
    <t>huvudets diameter:</t>
  </si>
  <si>
    <t>Hoveddiameter:</t>
  </si>
  <si>
    <t>Hodediameter:</t>
  </si>
  <si>
    <t>Promjer glave:</t>
  </si>
  <si>
    <t>Festpunkthülse für Fixpunkt (⌀ 9,5 × 5,1 mm)</t>
  </si>
  <si>
    <t>fixed point bushing for fixed point (⌀ 9.5 × 5,1 mm)</t>
  </si>
  <si>
    <t>douille de guidage pour point fixe (⌀ 9,5 × 5,1 mm)</t>
  </si>
  <si>
    <t>Pouzdro pro pevný bod (9,5 × ⌀ 5,1 mm)</t>
  </si>
  <si>
    <t>Tuleja do punktu stałego (⌀ 9,5 × 5,1 mm)</t>
  </si>
  <si>
    <t>központosító hüvely fixponthoz (⌀ 9,5 × 5,1 mm)</t>
  </si>
  <si>
    <t>fixovacia objímka pre pevný bod (⌀ 9,5 × 5,1 mm)</t>
  </si>
  <si>
    <t>Huls vaste punt voor bevestigingspunt (⌀ 9,5 × 5,1 mm)</t>
  </si>
  <si>
    <t>Tulec za fiksno točko (⌀ 9,5 × 5,1 mm)</t>
  </si>
  <si>
    <t>fixpunktshylsa för fixpunkt (⌀ 9,5 × 5,1 mm)</t>
  </si>
  <si>
    <t>Fastpunktmuffe til fixpunkt (⌀ 9,5 × 5,1 mm)</t>
  </si>
  <si>
    <t>Fastpunkthylse til fastpunkt (⌀ 9,5 × 5,1 mm)</t>
  </si>
  <si>
    <t>Rukav s fiksnom točkom za fiksnu točku (⌀ 9,5 × 5,1 mm)</t>
  </si>
  <si>
    <t>Bügelbohrvorrichtung für Metallunterkonstruktion</t>
  </si>
  <si>
    <t>bracket boring fixture for metal supporting substrates</t>
  </si>
  <si>
    <t>étrier pour rivet (pour les sous-constructions métalliques)</t>
  </si>
  <si>
    <t>Dispositivo di foratura a staffa per sottostruttura metallica</t>
  </si>
  <si>
    <t>Vrtací přípravek (držadlo) pro kovové spodní konstrukce</t>
  </si>
  <si>
    <t>Kabłąk przyrządu wiertarskiego do konstrukcji z metalu</t>
  </si>
  <si>
    <t>központosító segédeszköz fúráshoz fém alátétszerkezetekhez</t>
  </si>
  <si>
    <t>prípravok na vŕtanie pre kovový nosný rošt</t>
  </si>
  <si>
    <t>Beugelboorinrichting voor metalen onderconstructie</t>
  </si>
  <si>
    <t>Nastavek za vrtanje v kovinsko podkonstrukcijo</t>
  </si>
  <si>
    <t>fästborranordning för metallunderkonstruktion</t>
  </si>
  <si>
    <t>Borebeslag til metalunderkonstruktion</t>
  </si>
  <si>
    <t>Bøyleboreanordning til underkonstruksjoner i metall</t>
  </si>
  <si>
    <t>Drška – naprava za bušenje za metalne potkonstrukcije</t>
  </si>
  <si>
    <t>Plattenmundstück für Fassadenniete</t>
  </si>
  <si>
    <t>rivet nosepiece for façade rivet</t>
  </si>
  <si>
    <t>embout de riveteuse pour rivet de façade</t>
  </si>
  <si>
    <t>Piastra per rivettatrice per rivetti da facciata</t>
  </si>
  <si>
    <t>Nástavec pro fasádní nýty</t>
  </si>
  <si>
    <t>Uchwyt do nitów do elewacji</t>
  </si>
  <si>
    <t>szegecselő talp homlokzati szegecshez</t>
  </si>
  <si>
    <t>plochá nitovacia špička pre fasádne nity</t>
  </si>
  <si>
    <t>Plaatmondstuk voor gevelklinknagels</t>
  </si>
  <si>
    <t>Ploščati ustnik za fasadne zakovice</t>
  </si>
  <si>
    <t>plåtmunstycke för fasadnitar</t>
  </si>
  <si>
    <t>Plademundstykke til facadenitte</t>
  </si>
  <si>
    <t>Platemunnstykke til fasadeskjøter</t>
  </si>
  <si>
    <t>Umetak za fasadne zakovice</t>
  </si>
  <si>
    <t>Außendurchmesser:</t>
  </si>
  <si>
    <t>outer diameter:</t>
  </si>
  <si>
    <t>diamètre extérieur :</t>
  </si>
  <si>
    <t>Diametro esterno:</t>
  </si>
  <si>
    <t>Vnější průměr:</t>
  </si>
  <si>
    <t>Średnica zewnętrzna:</t>
  </si>
  <si>
    <t>külső átmérő:</t>
  </si>
  <si>
    <t>Vonkajší priemer:</t>
  </si>
  <si>
    <t>Buitendiameter:</t>
  </si>
  <si>
    <t>Zunanji premer:</t>
  </si>
  <si>
    <t>Ytterdiameter:</t>
  </si>
  <si>
    <t>Udvendig diameter:</t>
  </si>
  <si>
    <t>Utvendig diameter:</t>
  </si>
  <si>
    <t>Vanjski promjer:</t>
  </si>
  <si>
    <t>Plattenmundstück für Balkonniete</t>
  </si>
  <si>
    <t>rivet nosepiece for balcony rivet</t>
  </si>
  <si>
    <t>embout de riveteuse pour rivet de balcon</t>
  </si>
  <si>
    <t>Piastra per rivettatrice per rivetti da balcone</t>
  </si>
  <si>
    <t>Nástavec pro balkónové nýty</t>
  </si>
  <si>
    <t>Uchwyt do nitów do balkonów</t>
  </si>
  <si>
    <t>szegecselő talp rozsdamentes szegecshez</t>
  </si>
  <si>
    <t>plochá nitovacia špička pre balkónové nity</t>
  </si>
  <si>
    <t>Plaatmondstuk voor balkonklinknagels</t>
  </si>
  <si>
    <t>Ploščati ustnik za balkonske zakovice</t>
  </si>
  <si>
    <t>plåtmunstycke för balkongnitar</t>
  </si>
  <si>
    <t>Plademundstykke til balkonnitte</t>
  </si>
  <si>
    <t>Platemunnstykke til balkongskjøter</t>
  </si>
  <si>
    <t>Umetak za balkonske zakovice</t>
  </si>
  <si>
    <t>Einhand-Federbohrvorrichtung</t>
  </si>
  <si>
    <t>spring-loaded boring fixture</t>
  </si>
  <si>
    <t>mandrin de perçage manuel</t>
  </si>
  <si>
    <t>Dispositivo di foratura a molla monocomando</t>
  </si>
  <si>
    <t>Jednoruční vrtací přípravek s pružinou</t>
  </si>
  <si>
    <t>Nawiertnik do przyrządu wiertarskiego</t>
  </si>
  <si>
    <t>egykezes rúgós fúró</t>
  </si>
  <si>
    <t>jednoručný pružinový vŕtací nástroj</t>
  </si>
  <si>
    <t>Eenhandig veerboorapparaat</t>
  </si>
  <si>
    <t>Ročni vzmetni vrtalnik</t>
  </si>
  <si>
    <t>enhands fjäderborranordning</t>
  </si>
  <si>
    <t>Enhånds-fjederboreanordning</t>
  </si>
  <si>
    <t>Fjærboreanordning til enhånds bruk</t>
  </si>
  <si>
    <t>Jednoručni uređaj za bušenje s oprugom</t>
  </si>
  <si>
    <t>Spezialbohrer für Metallunterkonstruktion (⌀ 5,1 × 85 mm)</t>
  </si>
  <si>
    <t>special drill bit for metal supporting substrates (⌀ 5.1 × 85 mm)</t>
  </si>
  <si>
    <t>foret spécial pour sous-construction métallique (⌀ 5,1 × 85 mm)</t>
  </si>
  <si>
    <t>Trapano speciale per sottostruttura metallica (⌀ 5.1 × 85 mm)</t>
  </si>
  <si>
    <t>Speciální vrták pro hliníkovou spodní konstrukci (⌀ 5,1 × 85 mm)</t>
  </si>
  <si>
    <t>Wiertło specjalne do konstrukcji nośnej z metalu (⌀ 5,1 × 85 mm)</t>
  </si>
  <si>
    <t>speciális fúrószár fém alátétszerkezetekhez (⌀ 5,1 × 85 mm)</t>
  </si>
  <si>
    <t>špeciálny vrták pre kovový nosný rošt (⌀ 5,1 × 85 mm)</t>
  </si>
  <si>
    <t>Speciale boor voor metalen onderconstructie (⌀ 5,1 × 85 mm)</t>
  </si>
  <si>
    <t>Poseben sveder za kovinsko podkonstrukcijo (⌀ 5,1 × 85 mm)</t>
  </si>
  <si>
    <t>specialborr för metallunderkonstruktion (⌀ 5,1 × 85 mm)</t>
  </si>
  <si>
    <t>Specialbor til metalunderkonstruktion (⌀ 5,1 × 85 mm)</t>
  </si>
  <si>
    <t>Spesialbor til underkonstruksjoner i metall (⌀ 5,1 × 85 mm)</t>
  </si>
  <si>
    <t>Specijalno svrdlo za metalnu potkonstrukciju (⌀ 5,1 × 85 mm)</t>
  </si>
  <si>
    <t>Festpunkthülse für Fixpunkt (⌀ 8,5 × 5,1 mm)</t>
  </si>
  <si>
    <t>fixed point bushing for fixed point (⌀ 8.5 × 5,1 mm)</t>
  </si>
  <si>
    <t>douille de guidage pour point fixe (⌀ 8,5 × 5,1 mm)</t>
  </si>
  <si>
    <t>Giunto per punto fisso (⌀ 8,5 × ⌀ 5,1 mm)</t>
  </si>
  <si>
    <t>Pouzdro pro pevný bod (⌀ 8,5 × 5,1 mm)</t>
  </si>
  <si>
    <t>Tuleja do punktu stałego (⌀ 8,5 × 5,1 mm)</t>
  </si>
  <si>
    <t>központosító hüvely fixponthoz (⌀ 8,5 × 5,1 mm)</t>
  </si>
  <si>
    <t>fixovacia objímka pre pevný bod (⌀ 8,5 × 5,1 mm)</t>
  </si>
  <si>
    <t>Huls vaste punt voor bevestigingspunt (⌀ 8,5 × 5,1 mm)</t>
  </si>
  <si>
    <t>Tulec za fiksno točko (⌀ 8,5 × 5,1 mm)</t>
  </si>
  <si>
    <t>fixpunktshylsa för fixpunkt (⌀ 8,5 × 5,1 mm)</t>
  </si>
  <si>
    <t>Fastpunktmuffe til fixpunkt (⌀ 8,5 × 5,1 mm)</t>
  </si>
  <si>
    <t>Fastpunkthylse til fastpunkt (⌀ 8,5 × 5,1 mm)</t>
  </si>
  <si>
    <t>Rukav s fiksnom točkom za fiksnu točku (⌀ 8,5 × 5,1 mm)</t>
  </si>
  <si>
    <t>Fassadenzentrierdichtring (⌀ 14 × 4 mm)</t>
  </si>
  <si>
    <t>façade-centring joint  (⌀ 14 × 4 mm)</t>
  </si>
  <si>
    <t>joint d’étanchéité (⌀ 14 × 4 mm)</t>
  </si>
  <si>
    <t>Anello di tenuta di centraggio per facciata (⌀ 14 × 4 mm)</t>
  </si>
  <si>
    <t>Středicí těsnicí kroužek pro fasády (⌀ 14 × 4 mm)</t>
  </si>
  <si>
    <t>Pierścień uszczelniający (⌀ 14 × 4 mm)</t>
  </si>
  <si>
    <t>homlokzati központosító tömítőgyűrű (⌀ 14 × 4 mm)</t>
  </si>
  <si>
    <t>fasádna centrovacia tesniaca podložka (⌀ 14 × 4 mm)</t>
  </si>
  <si>
    <t>Gevelcentrering afdichtingsring (⌀ 14 × 4 mm)</t>
  </si>
  <si>
    <t>Fasadni centrirni tesnilni obroč (⌀ 14 × 4 mm)</t>
  </si>
  <si>
    <t>fasadcentrerande tätningsring (⌀ 14 × 4 mm)</t>
  </si>
  <si>
    <t>Facadecentreringsring (⌀ 14 × 4 mm)</t>
  </si>
  <si>
    <t>Tetningsring for fasadesentrering (⌀ 14 × 4 mm)</t>
  </si>
  <si>
    <t>Prsten za centriranje fasade (⌀ 14 × 4 mm)</t>
  </si>
  <si>
    <t>EPDM-Fugenband (einseitig selbstklebend)</t>
  </si>
  <si>
    <t>EPDM joint tape (self-adhesive on one side)</t>
  </si>
  <si>
    <t>joint EPDM (un côté adhésif)</t>
  </si>
  <si>
    <t>Nastro coprifuga in EPDM (autoadesivo su un lato)</t>
  </si>
  <si>
    <t>Dilatační páska EPDM (jednostranná, samolepicí)</t>
  </si>
  <si>
    <t>Taśma EPDM do fug (jednostronnie samoprzylepna)</t>
  </si>
  <si>
    <t>EPDM-fugaszalag (egy oldalon öntapadó)</t>
  </si>
  <si>
    <t>EPDM utesňovací pás (z jednej strany samolepiaci)</t>
  </si>
  <si>
    <t>EPDM-voegband (eenzijdig zelfklevend)</t>
  </si>
  <si>
    <t>EPDM Trak za fuge (na eni strani samolepilni)</t>
  </si>
  <si>
    <t>EPDM fogband (självhäftande på ena sidan)</t>
  </si>
  <si>
    <t>EPDM-fugebånd (klæbende på den ene side)</t>
  </si>
  <si>
    <t>EPDM-fugebånd (selvklebende på én side)</t>
  </si>
  <si>
    <t>EPDM traka za reške (jednostrano samoljepljiva)</t>
  </si>
  <si>
    <t>EPDM-Fugenband (nicht selbstklebend)</t>
  </si>
  <si>
    <t>EPDM joint tape (not self-adhesive)</t>
  </si>
  <si>
    <t>joint EPDM (non adhésif)</t>
  </si>
  <si>
    <t>Nastro coprifuga in EPDM (non adesivo)</t>
  </si>
  <si>
    <t>Dilatační páska EPDM (není samolepicí)</t>
  </si>
  <si>
    <t>Taśma EPDM do fug (bez kleju)</t>
  </si>
  <si>
    <t>EPDM-fugaszalag (nem öntapadó)</t>
  </si>
  <si>
    <t>EPDM utesňovací pás (nie je samolepiaci)</t>
  </si>
  <si>
    <t>EPDM-voegband (niet zelfklevend)</t>
  </si>
  <si>
    <t>EPDM Trak za fuge (brez lepila)</t>
  </si>
  <si>
    <t>EPDM fogband (ej självhäftande)</t>
  </si>
  <si>
    <t>EPDM-fugebånd (ikke-selvklæbende)</t>
  </si>
  <si>
    <t>EPDM-fugebånd (ikke selvklebende)</t>
  </si>
  <si>
    <t>EPDM traka za reške (nije samoljepljiva)</t>
  </si>
  <si>
    <t>Spezialbohrer für Holzunterkonstruktion (⌀ 3,3 mm; DIN 338)</t>
  </si>
  <si>
    <t>special drill bit for timber supporting substrates (⌀ 3.3 mm; DIN 338)</t>
  </si>
  <si>
    <t>foret spécial pour sous-construction bois (⌀ 3,3 mm ; DIN 338)</t>
  </si>
  <si>
    <t>Trapano speciale per sottostruttura in legno (⌀ 3.3 × 338 mm)</t>
  </si>
  <si>
    <t>Speciální vrták pro dřevěnou spodní konstrukci (⌀ 3,3 × 338 mm)</t>
  </si>
  <si>
    <t>Wiertło specjalne do konstrukcji nośnej z metalu (⌀ 3,3 DIN 338 mm)</t>
  </si>
  <si>
    <t>speciális fúrószár fa alátétszerkezetekhez (⌀ 3,3 mm; DIN 338)</t>
  </si>
  <si>
    <t>špeciálny vrták pre drevený nosný rošt (⌀ 3,3 mm; DIN 338)</t>
  </si>
  <si>
    <t>Speciale boor voor houten onderconstructie (⌀ 3,3; DIN 338)</t>
  </si>
  <si>
    <t>Poseben sveder za leseno podkonstrukcijo (⌀ 3,3 × 338 mm)</t>
  </si>
  <si>
    <t>specialborr för träunderkonstruktion (⌀ 3,3 mm; DIN 338)</t>
  </si>
  <si>
    <t>Specialbor til træunderkonstruktion (⌀ 3,3 mm; DIN 338)</t>
  </si>
  <si>
    <t>Spesialbor til underkonstruksjoner i tre (⌀ 3,3 × 338 mm)</t>
  </si>
  <si>
    <t>Specijalno svrdlo za drvenu potkonstrukciju (⌀ 3,3 × 338 mm)</t>
  </si>
  <si>
    <t>Bügelbohrvorrichtung für Holzunterkonstruktion</t>
  </si>
  <si>
    <t>bracket boring fixture for timber supporting substrates</t>
  </si>
  <si>
    <t>étrier pour rivet (pour les sous-construction bois)</t>
  </si>
  <si>
    <t>Dispositivo di foratura a staffa per sottostruttura in legno</t>
  </si>
  <si>
    <t>Vrtací přípravek (držadlo) pro dřevěné spodní konstrukce</t>
  </si>
  <si>
    <t>Kabłąk przyrządu wiertarskiego do konstrukcji z drewna</t>
  </si>
  <si>
    <t>központosító segédeszköz fúráshoz fa alátétszerkezethez</t>
  </si>
  <si>
    <t>prípravok na vŕtanie pre drevený nosný rošt</t>
  </si>
  <si>
    <t>Beugelboorinrichting voor houten onderconstructie</t>
  </si>
  <si>
    <t>Nastavek za vrtanje v leseno podkonstrukcijo</t>
  </si>
  <si>
    <t>fästborranordning för träunderkonstruktion</t>
  </si>
  <si>
    <t>Borebeslag til træunderkonstruktion</t>
  </si>
  <si>
    <t>Bøyleboreanordning til underkonstruksjoner i tre</t>
  </si>
  <si>
    <t>Drška – naprava za bušenje za drvene potkonstrukcije</t>
  </si>
  <si>
    <t>F-Profil für PREFABOND</t>
  </si>
  <si>
    <t>F-profile for PREFABOND panels</t>
  </si>
  <si>
    <t>profil en F pour panneaux PREFABOND</t>
  </si>
  <si>
    <t>Profilo F per PREFABOND</t>
  </si>
  <si>
    <t>F profil pro PREFABOND</t>
  </si>
  <si>
    <t>Profil F do płyt PREFABOND</t>
  </si>
  <si>
    <t>PREFABOND F-profil</t>
  </si>
  <si>
    <t>F-profil pre PREFABOND</t>
  </si>
  <si>
    <t>F-profiel voor PREFABOND</t>
  </si>
  <si>
    <t>F-profil za PREFABOND</t>
  </si>
  <si>
    <t>F-Profil för PREFABOND</t>
  </si>
  <si>
    <t>F-profil til PREFABOND</t>
  </si>
  <si>
    <t>U-Profil für PREFABOND</t>
  </si>
  <si>
    <t>U-profile for PREFABOND panels</t>
  </si>
  <si>
    <t>profil en U pour panneaux PREFABOND</t>
  </si>
  <si>
    <t>Profilo U per PREFABOND</t>
  </si>
  <si>
    <t>U profil pro PREFABOND</t>
  </si>
  <si>
    <t>Profil U do płyt PREFABOND</t>
  </si>
  <si>
    <t>PREFABOND U-profil</t>
  </si>
  <si>
    <t>U-profil pre PREFABOND</t>
  </si>
  <si>
    <t>U-profiel voor PREFABOND</t>
  </si>
  <si>
    <t>U-profil za PREFABOND</t>
  </si>
  <si>
    <t>U-Profil för PREFABOND</t>
  </si>
  <si>
    <t>U-profil til PREFABOND</t>
  </si>
  <si>
    <t>90° V-Nut-Fräser</t>
  </si>
  <si>
    <t>90° V-slot milling cutter</t>
  </si>
  <si>
    <t>fraise à rainurer en V à 90°</t>
  </si>
  <si>
    <t>Fresa per scanalature a V a 90°</t>
  </si>
  <si>
    <t>90° fréza na drážku V</t>
  </si>
  <si>
    <t>Frez 90°</t>
  </si>
  <si>
    <t>90° V-nút marófej</t>
  </si>
  <si>
    <t>90° frézovač V drážky</t>
  </si>
  <si>
    <t>90° V-groeffrees</t>
  </si>
  <si>
    <t>Rezkar V-utora 90°</t>
  </si>
  <si>
    <t>90° V-spårfräs</t>
  </si>
  <si>
    <t>90° V-notfræser</t>
  </si>
  <si>
    <t>90°-fres</t>
  </si>
  <si>
    <t>90° glodalo</t>
  </si>
  <si>
    <t>135° V-Nut-Fräser</t>
  </si>
  <si>
    <t>135° V-slot milling cutter</t>
  </si>
  <si>
    <t>fraise à rainurer en V à 135°</t>
  </si>
  <si>
    <t>Fresa per scanalature a V a 135°</t>
  </si>
  <si>
    <t>135° fréza na drážku V</t>
  </si>
  <si>
    <t>Frez 135°</t>
  </si>
  <si>
    <t>135° V-nút marófej</t>
  </si>
  <si>
    <t>135° frézovač V drážky</t>
  </si>
  <si>
    <t>135° V-groeffrees</t>
  </si>
  <si>
    <t>Rezkar V-utora 135°</t>
  </si>
  <si>
    <t>135° V-spårfräs</t>
  </si>
  <si>
    <t>135° V-notfræser</t>
  </si>
  <si>
    <t>135°-fres</t>
  </si>
  <si>
    <t>135° glodalo</t>
  </si>
  <si>
    <t>Stufenbohrer (⌀ 9,5 × 5,1 mm)</t>
  </si>
  <si>
    <t>step drill bit (⌀ 9.5 × 5.1 mm)</t>
  </si>
  <si>
    <t>foret étagé (⌀ 9,5 × 5,1 mm)</t>
  </si>
  <si>
    <t>Trapano a gradini (⌀ 9,5 × 5,1 mm)</t>
  </si>
  <si>
    <t>Stupňovitý vrták (⌀ 9,5 × 5,1 mm)</t>
  </si>
  <si>
    <t>Wiertło stopniowe (⌀ 9,5 × 5,1 mm)</t>
  </si>
  <si>
    <t>lépcsős fúrószár (⌀ 9,5 × 5,1 mm)</t>
  </si>
  <si>
    <t>stupňovitý vrták (⌀ 9,5 × 5,1 mm)</t>
  </si>
  <si>
    <t>Trappenboor (⌀ 9,5 × 5,1 mm)</t>
  </si>
  <si>
    <t>Stopenjski sveder (⌀ 9,5 × 5,1 mm)</t>
  </si>
  <si>
    <t>stegborr (⌀ 9,5 × 5,1 mm)</t>
  </si>
  <si>
    <t>Trinbor (⌀ 9,5 × 5,1 mm)</t>
  </si>
  <si>
    <t>Trinnbor (⌀ 9,5 × 5,1 mm)</t>
  </si>
  <si>
    <t>Stupnjevito svrdlo (⌀ 9,5 × 5,1 mm)</t>
  </si>
  <si>
    <t>Tiefenanschlag für Stufenbohrer (⌀ 9,5 × 5,1 mm)</t>
  </si>
  <si>
    <t>step drill bit depth stop (⌀ 9.5 × 5.1 mm)</t>
  </si>
  <si>
    <t>butée de profondeur pour foret étagé (⌀ 9,5 × 5,1 mm)</t>
  </si>
  <si>
    <t>Arresto di profondità per trapano a gradini (⌀ 9,5 × 5,1 mm)</t>
  </si>
  <si>
    <t>Hloubkový doraz pro stupňovitý vrták (⌀ 9,5 × 5,1 mm)</t>
  </si>
  <si>
    <t>Ogranicznik głębokości do wiertła stopniowego (⌀ 9,5 × 5,1 mm)</t>
  </si>
  <si>
    <t>mélységütköző lépcsős fúróhoz (⌀ 9,5 × 5,1 mm)</t>
  </si>
  <si>
    <t>hĺbkový doraz pre stupňovitý vrták (⌀ 9,5 × 5,1 mm)</t>
  </si>
  <si>
    <t>Diepteaanslag voor trappenboor (⌀ 9,5 × 5,1 mm)</t>
  </si>
  <si>
    <t>Globinski omejevalnik za stopenjske svedre (⌀ 9,5 × 5,1 mm)</t>
  </si>
  <si>
    <t>djupstopp för stegborr (⌀ 9,5 × 5,1 mm)</t>
  </si>
  <si>
    <t>Dybdeanslag til trinbor (⌀ 9,5 × 5,1 mm)</t>
  </si>
  <si>
    <t>Dybdeanslag for trinnbor (⌀ 9,5 × 5,1 mm)</t>
  </si>
  <si>
    <t>Dubinski graničnik za stupnjevito svrdlo (⌀ 9,5 × 5,1 mm)</t>
  </si>
  <si>
    <t>Entgraterstiel</t>
  </si>
  <si>
    <t>deburring tool handle</t>
  </si>
  <si>
    <t>manche pour ébavureur</t>
  </si>
  <si>
    <t>Impugnatura per sbavatore</t>
  </si>
  <si>
    <t>Držadlo odhrotovačky</t>
  </si>
  <si>
    <t>Uchwyt do gratownika</t>
  </si>
  <si>
    <t>sorjázó nyél</t>
  </si>
  <si>
    <t>orezávač hrán</t>
  </si>
  <si>
    <t>Afbramer</t>
  </si>
  <si>
    <t>Ročaj za strgalo</t>
  </si>
  <si>
    <t>avgradningshandtag</t>
  </si>
  <si>
    <t>Afgrater</t>
  </si>
  <si>
    <t>Skaft til avgrader</t>
  </si>
  <si>
    <t>Drška strugala</t>
  </si>
  <si>
    <t>Klingen für Entgraterstiel</t>
  </si>
  <si>
    <t>blades for deburring tool handle</t>
  </si>
  <si>
    <t>lames pour ébavureur</t>
  </si>
  <si>
    <t>Lama per sbavatore</t>
  </si>
  <si>
    <t>Nástavce do držadla odhrotovačky</t>
  </si>
  <si>
    <t>Ostrza do gratownika</t>
  </si>
  <si>
    <t>kések sorjázó nyélhez</t>
  </si>
  <si>
    <t>čepele pre orezávač hrán</t>
  </si>
  <si>
    <t>Klinknagels voor afbramer</t>
  </si>
  <si>
    <t>Strgalo</t>
  </si>
  <si>
    <t>Blad för avgradningshandtag</t>
  </si>
  <si>
    <t>Klinger til afgrater</t>
  </si>
  <si>
    <t>Blad til avgraderskaft</t>
  </si>
  <si>
    <t>Noževi za dršku strugala</t>
  </si>
  <si>
    <t>Folienschneider</t>
  </si>
  <si>
    <t>film cutter</t>
  </si>
  <si>
    <t>couteau</t>
  </si>
  <si>
    <t>Taglierina per fogli di alluminio</t>
  </si>
  <si>
    <t>Řezačka fólie</t>
  </si>
  <si>
    <t>Obcinarka do folii</t>
  </si>
  <si>
    <t>fólialyukasztó</t>
  </si>
  <si>
    <t>vyrezávač fólie</t>
  </si>
  <si>
    <t>Foliesnijder</t>
  </si>
  <si>
    <t>Rezilo za folije</t>
  </si>
  <si>
    <t>folieskärare</t>
  </si>
  <si>
    <t>Folieskærer</t>
  </si>
  <si>
    <t>Foliekutter</t>
  </si>
  <si>
    <t>Rezač folije</t>
  </si>
  <si>
    <t>Montagehilfe PREFABOND</t>
  </si>
  <si>
    <t>PREFABOND mounting aid</t>
  </si>
  <si>
    <t>cale d’espacement pour PREFABOND</t>
  </si>
  <si>
    <t>Ausilio per montaggio PREFABOND</t>
  </si>
  <si>
    <t>Montážní pomůcka pro PREFABOND</t>
  </si>
  <si>
    <t>Przyrząd montażowy PREFABOND</t>
  </si>
  <si>
    <t>PREFABOND fugabeállító eszköz</t>
  </si>
  <si>
    <t>montážna pomôcka PREFABOND</t>
  </si>
  <si>
    <t>Montagehulp PREFABOND</t>
  </si>
  <si>
    <t>Pripomoček za montažo PREFABOND</t>
  </si>
  <si>
    <t>Monteringshjälp PREFABOND</t>
  </si>
  <si>
    <t>Monteringshjælp PREFABOND</t>
  </si>
  <si>
    <t>Monteringshjelp PREFABOND</t>
  </si>
  <si>
    <t>Pomagalo za montažu PREFABOND</t>
  </si>
  <si>
    <t>Saugnapf und Mutter</t>
  </si>
  <si>
    <t>suction cup with nut</t>
  </si>
  <si>
    <t>ventouse et écrou</t>
  </si>
  <si>
    <t>Ventosa e dado</t>
  </si>
  <si>
    <t>Přísavka a matice</t>
  </si>
  <si>
    <t>Przyssawka i nakrętka</t>
  </si>
  <si>
    <t>vákuumkorong és anya</t>
  </si>
  <si>
    <t>prísavka a matica</t>
  </si>
  <si>
    <t>Zuignap en moer</t>
  </si>
  <si>
    <t>Vakumski nastavek in matica</t>
  </si>
  <si>
    <t>sugkopp och mutter</t>
  </si>
  <si>
    <t>Sugekop og møtrik</t>
  </si>
  <si>
    <t>Sugekopp og mutter</t>
  </si>
  <si>
    <t>Usisna čašica i matica</t>
  </si>
  <si>
    <t>Balkonniete</t>
  </si>
  <si>
    <t>balcony rivet</t>
  </si>
  <si>
    <t>rivet de balcon</t>
  </si>
  <si>
    <t>Rivetti per balcone</t>
  </si>
  <si>
    <t>Balkónové nýty</t>
  </si>
  <si>
    <t>Nit do balkonów</t>
  </si>
  <si>
    <t>rozsdamentes szegecs</t>
  </si>
  <si>
    <t>balkónové nity</t>
  </si>
  <si>
    <t>Balkonklinknagel</t>
  </si>
  <si>
    <t>Balkonska kovica</t>
  </si>
  <si>
    <t>balkongnit</t>
  </si>
  <si>
    <t>Balkonnitte</t>
  </si>
  <si>
    <t>Balkongskjøter</t>
  </si>
  <si>
    <t>Balkonska zakovica</t>
  </si>
  <si>
    <t>Befestigung für Balkonverkleidung</t>
  </si>
  <si>
    <t>fastening for balcony cladding</t>
  </si>
  <si>
    <t>fixation pour habillages de balcon</t>
  </si>
  <si>
    <t>Fissaggio per rivestimento di balconi</t>
  </si>
  <si>
    <t>Připevnění pro obložení balkónu</t>
  </si>
  <si>
    <t>Mocowanie do okładzin balkonowych</t>
  </si>
  <si>
    <t>rögzítés erkélyburkolathoz</t>
  </si>
  <si>
    <t>upevnenie pre obloženie balkóna</t>
  </si>
  <si>
    <t>Bevestiging voor balkonbekleding</t>
  </si>
  <si>
    <t>Pritrditev za balkonsko oblogo</t>
  </si>
  <si>
    <t>infästning för balkongbeklädnad</t>
  </si>
  <si>
    <t>Fastgørelse til balkonbeklædning</t>
  </si>
  <si>
    <t>Feste av balkongkledning</t>
  </si>
  <si>
    <t>Pričvršćivač za balkonsku oblogu</t>
  </si>
  <si>
    <t>Ansprechperson:</t>
  </si>
  <si>
    <t>Point of contact:</t>
  </si>
  <si>
    <t>Contact :</t>
  </si>
  <si>
    <t>Interlocutore:</t>
  </si>
  <si>
    <t>Kontaktní osoba:</t>
  </si>
  <si>
    <t>Osoba kontaktowa:</t>
  </si>
  <si>
    <t>Kontaktná osoba:</t>
  </si>
  <si>
    <t>Kontaktna oseba:</t>
  </si>
  <si>
    <t>Verschnitt:</t>
  </si>
  <si>
    <t>Offcuts:</t>
  </si>
  <si>
    <t>Déchets de coupe :</t>
  </si>
  <si>
    <t>Taglio:</t>
  </si>
  <si>
    <t>Prořez:</t>
  </si>
  <si>
    <t>Ścinki:</t>
  </si>
  <si>
    <t>vágott anyag:</t>
  </si>
  <si>
    <t>Stratné:</t>
  </si>
  <si>
    <t>Mengsel:</t>
  </si>
  <si>
    <t>Razrez:</t>
  </si>
  <si>
    <t>avfallsbitar:</t>
  </si>
  <si>
    <t>Affald:</t>
  </si>
  <si>
    <t>Snitt:</t>
  </si>
  <si>
    <t>Pogrešan rez:</t>
  </si>
  <si>
    <t>Platten</t>
  </si>
  <si>
    <t>panels</t>
  </si>
  <si>
    <t>panneaux</t>
  </si>
  <si>
    <t>Lastre</t>
  </si>
  <si>
    <t>Desky</t>
  </si>
  <si>
    <t>Płyty</t>
  </si>
  <si>
    <t>lemezek</t>
  </si>
  <si>
    <t>dosky</t>
  </si>
  <si>
    <t>Platen</t>
  </si>
  <si>
    <t>Plošče</t>
  </si>
  <si>
    <t>plattor</t>
  </si>
  <si>
    <t>Plader</t>
  </si>
  <si>
    <t>Plater</t>
  </si>
  <si>
    <t>Ploče</t>
  </si>
  <si>
    <t>bearbeitet:</t>
  </si>
  <si>
    <t>processed:</t>
  </si>
  <si>
    <t>façonné :</t>
  </si>
  <si>
    <t>lavorato:</t>
  </si>
  <si>
    <t>opracováno:</t>
  </si>
  <si>
    <t>obrobione:</t>
  </si>
  <si>
    <t>megmunkálva:</t>
  </si>
  <si>
    <t>opracované:</t>
  </si>
  <si>
    <t>bewerkt:</t>
  </si>
  <si>
    <t>obdelane:</t>
  </si>
  <si>
    <t>bearbetade:</t>
  </si>
  <si>
    <t>bearbejdet:</t>
  </si>
  <si>
    <t>Bearbeidet:</t>
  </si>
  <si>
    <t>obrađeno:</t>
  </si>
  <si>
    <t>unbearbeitet:</t>
  </si>
  <si>
    <t>unprocessed:</t>
  </si>
  <si>
    <t>non façonné :</t>
  </si>
  <si>
    <t>non lavorato:</t>
  </si>
  <si>
    <t>neopracováno:</t>
  </si>
  <si>
    <t>nieobrobione:</t>
  </si>
  <si>
    <t>megmunkálás nélkül:</t>
  </si>
  <si>
    <t>neopracované:</t>
  </si>
  <si>
    <t>onbewerkt:</t>
  </si>
  <si>
    <t>neobdelane:</t>
  </si>
  <si>
    <t>obearbetade:</t>
  </si>
  <si>
    <t>ubearbejdet:</t>
  </si>
  <si>
    <t>Ubearbeidet:</t>
  </si>
  <si>
    <t>neobrađeno:</t>
  </si>
  <si>
    <t>Lagerfarben</t>
  </si>
  <si>
    <t>in-stock colours</t>
  </si>
  <si>
    <t>couleurs en stock</t>
  </si>
  <si>
    <t>Colori a magazzino</t>
  </si>
  <si>
    <t>Barvy na skladě</t>
  </si>
  <si>
    <t>Kolory elementów dostępnych w magazynie</t>
  </si>
  <si>
    <t>Raktározott színek</t>
  </si>
  <si>
    <t>farby na sklade</t>
  </si>
  <si>
    <t>Voorraadkleuren</t>
  </si>
  <si>
    <t>Skladiščne barve</t>
  </si>
  <si>
    <t>lagerfärger</t>
  </si>
  <si>
    <t>Lagerfarver</t>
  </si>
  <si>
    <t>Lagerfarger</t>
  </si>
  <si>
    <t>Boje na skladištu</t>
  </si>
  <si>
    <t>Befestigung</t>
  </si>
  <si>
    <t>fastening</t>
  </si>
  <si>
    <t>fixation</t>
  </si>
  <si>
    <t>Fissaggio</t>
  </si>
  <si>
    <t>Připevnění</t>
  </si>
  <si>
    <t>Mocowanie</t>
  </si>
  <si>
    <t>rögzítés</t>
  </si>
  <si>
    <t>upevnenie</t>
  </si>
  <si>
    <t>Bevestiging</t>
  </si>
  <si>
    <t>infästning</t>
  </si>
  <si>
    <t>Fastgørelse</t>
  </si>
  <si>
    <t>Feste</t>
  </si>
  <si>
    <t>Pričvršćivač</t>
  </si>
  <si>
    <t>Anzahl:</t>
  </si>
  <si>
    <t>Number:</t>
  </si>
  <si>
    <t>Nombre :</t>
  </si>
  <si>
    <t>Quantità:</t>
  </si>
  <si>
    <t>Počet:</t>
  </si>
  <si>
    <t>Liczba:</t>
  </si>
  <si>
    <t>darabszám:</t>
  </si>
  <si>
    <t>Aantal:</t>
  </si>
  <si>
    <t>Število:</t>
  </si>
  <si>
    <t>Antal:</t>
  </si>
  <si>
    <t>Antall:</t>
  </si>
  <si>
    <t>Broj:</t>
  </si>
  <si>
    <t>Eine genaue Ermittlung kann erst nach Übermittlung der Naturmaße des Verlegers erfolgen.</t>
  </si>
  <si>
    <t>An exact determination can only be made after the roofer has provided the actual dimensions.</t>
  </si>
  <si>
    <t>Une estimation précise n’est possible qu’après communication par le couvreur des dimensions concrètes.</t>
  </si>
  <si>
    <t>Una determinazione esatta può essere fatta solo dopo che il posatore ha fornito le dimensioni naturali.</t>
  </si>
  <si>
    <t>Přesné určení lze provést až poté, co pokrývač dodá skutečné rozměry.</t>
  </si>
  <si>
    <t>Dokładnego określenia można dokonać dopiero po podaniu przez montera wymiarów naturalnych.</t>
  </si>
  <si>
    <t>Pontos számítás csak azután lehetséges, hogy a burkoló a természetes méreteket megadta.</t>
  </si>
  <si>
    <t>Presné určenie je možné až po získaní skutočných rozmerov od montážnej firmy.</t>
  </si>
  <si>
    <t>Een exacte bepaling kan pas worden gedaan nadat de uitgever de natuurlijke afmetingen heeft verstrekt.</t>
  </si>
  <si>
    <t>Natančna določitev se lahko izvede šele, ko polagalec posreduje dejanske dimenzije.</t>
  </si>
  <si>
    <t>En exakt bestämning kan göras först efter att installatören har skickat måtten.</t>
  </si>
  <si>
    <t>En nøjagtig beregning kan først ske efter overførsel af de reelle mål.</t>
  </si>
  <si>
    <t>En nøyaktig bestemmelse kan først gjøres etter at installatøren har sendt oss naturmålene.</t>
  </si>
  <si>
    <t>Točna se procjena može napraviti tek nakon prijenosa stvarnih dimenzija izdavača.</t>
  </si>
  <si>
    <t>PREFA übernimmt keinerlei Garantie bezüglich Material- und Verschnittangaben.</t>
  </si>
  <si>
    <t>PREFA assumes no guarantee whatsoever for material and offcut specifications.</t>
  </si>
  <si>
    <t>PREFA ne se porte aucunement garante des données précises sur le matériau et les déchets de coupe.</t>
  </si>
  <si>
    <t>PREFA non fornisce alcuna garanzia riguardo alle specifiche del materiale e del taglio.</t>
  </si>
  <si>
    <t>PREFA neručí za údaje o prořezu a potřebném množství materiálu.</t>
  </si>
  <si>
    <t>Firma PREFA nie udziela żadnej gwarancji w odniesieniu do specyfikacji materiałów i ilości odpadów.</t>
  </si>
  <si>
    <t>A PREFA a vágott anyagok méretadataira vonatkozóan garanciát nem vállal.</t>
  </si>
  <si>
    <t>PREFA nepreberá žiadnu záruku za údaje o materiáli a stratnom.</t>
  </si>
  <si>
    <t>PREFA geeft geen garantie met betrekking tot materiaal- en afsnijspecificaties.</t>
  </si>
  <si>
    <t>PREFA ne prevzema nikakršnega jamstva glede informacij o materialu in razrezih.</t>
  </si>
  <si>
    <t>PREFA lämnar ingen som helst garanti med avseende på material- och avfallsinformation.</t>
  </si>
  <si>
    <t>PREFA påtager sig ingen garanti med hensyn til materiale- og tilskæringsoplysninger.</t>
  </si>
  <si>
    <t>PREFA giir ingen garanti med hensyn til material- og snittinformasjon.</t>
  </si>
  <si>
    <t>PREFA ne preuzima nikakva jamstva u pogledu informacija o materijalu i otpadu.</t>
  </si>
  <si>
    <t>Diese sind ausschließlich vom Verarbeiter zu berechnen und zu kontrollieren!</t>
  </si>
  <si>
    <t>They must be calculated and checked by the roofer.</t>
  </si>
  <si>
    <t>Il appartient exclusivement au couvreur de les calculer et de les vérifier !</t>
  </si>
  <si>
    <t>Devono essere calcolati e controllati esclusivamente da chi li elabora!</t>
  </si>
  <si>
    <t>Tyto údaje musí spočítat a zkontrolovat zpracovatel!</t>
  </si>
  <si>
    <t>Powinny one być obliczane i sprawdzane wyłącznie przez przetwarzającego!</t>
  </si>
  <si>
    <t>Ezeket kiszámítása és ellenőrzése a burkoló kizárólagos feladata!</t>
  </si>
  <si>
    <t>Musí ich vypočítať a skontrolovať výlučne realizátor!</t>
  </si>
  <si>
    <t>Deze moeten uitsluitend door de verwerker worden berekend en gecontroleerd!</t>
  </si>
  <si>
    <t>Te mora izračunati in preveriti izključno obdelovalec!</t>
  </si>
  <si>
    <t>Dessa ska endast beräknas och kontrolleras av utföraren!</t>
  </si>
  <si>
    <t>Disse skal udelukkende beregnes og kontrolleres af brugeren!</t>
  </si>
  <si>
    <t>Denne skal beregnes og kontrolleres av håndverkeren!</t>
  </si>
  <si>
    <t>To mora izračunati i provjeriti isključivo obrađivač!</t>
  </si>
  <si>
    <t>Summe</t>
  </si>
  <si>
    <t>total</t>
  </si>
  <si>
    <t>somme</t>
  </si>
  <si>
    <t>Somma</t>
  </si>
  <si>
    <t>összeg</t>
  </si>
  <si>
    <t>suma</t>
  </si>
  <si>
    <t>Som</t>
  </si>
  <si>
    <t>Vsota</t>
  </si>
  <si>
    <t>summa</t>
  </si>
  <si>
    <t>Sum</t>
  </si>
  <si>
    <t>Schnittlänge</t>
  </si>
  <si>
    <t>cutting length</t>
  </si>
  <si>
    <t>longueur de coupe</t>
  </si>
  <si>
    <t>Lunghezza di taglio</t>
  </si>
  <si>
    <t>Délka řezu</t>
  </si>
  <si>
    <t>Długość cięcia</t>
  </si>
  <si>
    <t>vágási hossz</t>
  </si>
  <si>
    <t>dĺžka rezu</t>
  </si>
  <si>
    <t>Snijlengte</t>
  </si>
  <si>
    <t>Dolžina reza</t>
  </si>
  <si>
    <t>skärlängd</t>
  </si>
  <si>
    <t>Snitlængde</t>
  </si>
  <si>
    <t>Snittlengde</t>
  </si>
  <si>
    <t>Duljina rezanja</t>
  </si>
  <si>
    <t>Fräslänge</t>
  </si>
  <si>
    <t>milling length</t>
  </si>
  <si>
    <t>longueur de fraisage</t>
  </si>
  <si>
    <t>Lunghezza di fresatura</t>
  </si>
  <si>
    <t>Délka frézování</t>
  </si>
  <si>
    <t>Długość frezowania</t>
  </si>
  <si>
    <t>marási hossz</t>
  </si>
  <si>
    <t>dĺžka frézovania</t>
  </si>
  <si>
    <t>Freeslengte</t>
  </si>
  <si>
    <t>Dolžina rezkanja</t>
  </si>
  <si>
    <t>fräslängd</t>
  </si>
  <si>
    <t>Fræselængde</t>
  </si>
  <si>
    <t>Freselengde</t>
  </si>
  <si>
    <t>Duljina glodanja</t>
  </si>
  <si>
    <t>Fräslänge (gesamt)</t>
  </si>
  <si>
    <t>milling length (total)</t>
  </si>
  <si>
    <t>longueur de fraisage (totale)</t>
  </si>
  <si>
    <t>Lunghezza di fresatura (totale)</t>
  </si>
  <si>
    <t>Délka frézování (celkem)</t>
  </si>
  <si>
    <t>Długość frezowania (razem)</t>
  </si>
  <si>
    <t>marási hossz (összesen)</t>
  </si>
  <si>
    <t>dĺžka frézovania (celkom)</t>
  </si>
  <si>
    <t>Freeslengte (totaal)</t>
  </si>
  <si>
    <t>Dolžina rezkanja (skupaj)</t>
  </si>
  <si>
    <t>fräslängd (totalt)</t>
  </si>
  <si>
    <t>Fræselængde (i alt)</t>
  </si>
  <si>
    <t>Freselengde (samlet)</t>
  </si>
  <si>
    <t>Duljina glodanja (ukupno)</t>
  </si>
  <si>
    <t>Ausklinkungen</t>
  </si>
  <si>
    <t>notches</t>
  </si>
  <si>
    <t>encoches</t>
  </si>
  <si>
    <t>Tacche</t>
  </si>
  <si>
    <t>Výřezy</t>
  </si>
  <si>
    <t>Nacięcia</t>
  </si>
  <si>
    <t>bemetszések</t>
  </si>
  <si>
    <t>vyseknutia</t>
  </si>
  <si>
    <t>Inkepingen</t>
  </si>
  <si>
    <t>Zareze</t>
  </si>
  <si>
    <t>urtag</t>
  </si>
  <si>
    <t>Udklinkning</t>
  </si>
  <si>
    <t>Skårskjæring</t>
  </si>
  <si>
    <t>Urezi</t>
  </si>
  <si>
    <t>Bohrungen</t>
  </si>
  <si>
    <t>holes</t>
  </si>
  <si>
    <t>trous</t>
  </si>
  <si>
    <t>Fori</t>
  </si>
  <si>
    <t>Otvory</t>
  </si>
  <si>
    <t>Wiercone otwory</t>
  </si>
  <si>
    <t>furatok</t>
  </si>
  <si>
    <t>vŕtania</t>
  </si>
  <si>
    <t>Boringen</t>
  </si>
  <si>
    <t>Izvrtine</t>
  </si>
  <si>
    <t>borrningar</t>
  </si>
  <si>
    <t>Boringer</t>
  </si>
  <si>
    <t>Borehull</t>
  </si>
  <si>
    <t>Rupe od bušenja</t>
  </si>
  <si>
    <t>Bohrungen (gesamt)</t>
  </si>
  <si>
    <t>holes (total)</t>
  </si>
  <si>
    <t>trous (total)</t>
  </si>
  <si>
    <t>Fori (totali)</t>
  </si>
  <si>
    <t>Otvory (celkem)</t>
  </si>
  <si>
    <t>Wiercone otwory (razem)</t>
  </si>
  <si>
    <t>furatok (összes)</t>
  </si>
  <si>
    <t>vŕtania (celkom)</t>
  </si>
  <si>
    <t>Boringen (totaal)</t>
  </si>
  <si>
    <t>Izvrtine (skupaj)</t>
  </si>
  <si>
    <t>borrningar (totalt)</t>
  </si>
  <si>
    <t>Boringer (i alt)</t>
  </si>
  <si>
    <t>Borehull (samlet)</t>
  </si>
  <si>
    <t>Rupe od bušenja (ukupno)</t>
  </si>
  <si>
    <t>Konturfräslängen</t>
  </si>
  <si>
    <t>contour milling lengths</t>
  </si>
  <si>
    <t>longueurs de détourage</t>
  </si>
  <si>
    <t>Lunghezze di fresatura dei contorni</t>
  </si>
  <si>
    <t>Délky frézování kontur</t>
  </si>
  <si>
    <t>Długość frezowania konturu</t>
  </si>
  <si>
    <t>kontúrmarás hossza</t>
  </si>
  <si>
    <t>dĺžky frézovania kontúr</t>
  </si>
  <si>
    <t>Contour freeslengtes</t>
  </si>
  <si>
    <t>Dolžine rezkanja kontur</t>
  </si>
  <si>
    <t>konturfräsningslängder</t>
  </si>
  <si>
    <t>Konturfræselængder</t>
  </si>
  <si>
    <t>Konturfreselengder</t>
  </si>
  <si>
    <t>Duljine konturnog glodanja</t>
  </si>
  <si>
    <t>Konturfräslängen (gesamt)</t>
  </si>
  <si>
    <t>contour milling lengths (total)</t>
  </si>
  <si>
    <t>longueurs de détourage (total)</t>
  </si>
  <si>
    <t>Lunghezze di fresatura dei contorni (totale)</t>
  </si>
  <si>
    <t>Délky frézování kontur (celkem)</t>
  </si>
  <si>
    <t>Długość frezowania konturu (razem)</t>
  </si>
  <si>
    <t>kontúrmarás hossza (összesen)</t>
  </si>
  <si>
    <t>dĺžky frézovania kontúr (celkom)</t>
  </si>
  <si>
    <t>Contour freeslengtes (totaal)</t>
  </si>
  <si>
    <t>Dolžine rezkanja kontur (skupaj)</t>
  </si>
  <si>
    <t>konturfräsningslängder (totalt)</t>
  </si>
  <si>
    <t>Konturfræselængder (i alt)</t>
  </si>
  <si>
    <t>Konturfreselengder (samlet)</t>
  </si>
  <si>
    <t>Duljine konturnog glodanja (ukupno)</t>
  </si>
  <si>
    <r>
      <t>Folienschneider für Fixpunkt (</t>
    </r>
    <r>
      <rPr>
        <sz val="11"/>
        <color rgb="FF000000"/>
        <rFont val="Arial"/>
        <family val="2"/>
      </rPr>
      <t>⌀ 5,1 mm)</t>
    </r>
  </si>
  <si>
    <r>
      <t>film cutter for fixed point (</t>
    </r>
    <r>
      <rPr>
        <sz val="10"/>
        <color rgb="FF000000"/>
        <rFont val="Menlo"/>
        <family val="2"/>
      </rPr>
      <t>⌀</t>
    </r>
    <r>
      <rPr>
        <sz val="10"/>
        <color rgb="FF000000"/>
        <rFont val="Calibri"/>
        <family val="2"/>
        <scheme val="minor"/>
      </rPr>
      <t> 5,1 mm)</t>
    </r>
  </si>
  <si>
    <r>
      <t>couteau pour point fixe (</t>
    </r>
    <r>
      <rPr>
        <sz val="11"/>
        <color rgb="FF000000"/>
        <rFont val="Arial"/>
        <family val="2"/>
      </rPr>
      <t>⌀ 5,1 mm)</t>
    </r>
  </si>
  <si>
    <r>
      <t>Taglierina per lamiera per punto fisso (</t>
    </r>
    <r>
      <rPr>
        <sz val="10"/>
        <color rgb="FF000000"/>
        <rFont val="Menlo"/>
        <family val="2"/>
      </rPr>
      <t>⌀</t>
    </r>
    <r>
      <rPr>
        <sz val="10"/>
        <color rgb="FF000000"/>
        <rFont val="Calibri"/>
        <family val="2"/>
        <scheme val="minor"/>
      </rPr>
      <t> 5,1 mm)</t>
    </r>
  </si>
  <si>
    <r>
      <t>Řezačka fólie pro pevný bod (</t>
    </r>
    <r>
      <rPr>
        <sz val="10"/>
        <color rgb="FF000000"/>
        <rFont val="Menlo"/>
        <family val="2"/>
      </rPr>
      <t>⌀</t>
    </r>
    <r>
      <rPr>
        <sz val="10"/>
        <color rgb="FF000000"/>
        <rFont val="Calibri"/>
        <family val="2"/>
        <scheme val="minor"/>
      </rPr>
      <t>5,1 mm)</t>
    </r>
  </si>
  <si>
    <r>
      <t>Obcinarka do folii do punktu stałego (</t>
    </r>
    <r>
      <rPr>
        <sz val="10"/>
        <color rgb="FF000000"/>
        <rFont val="Menlo"/>
        <family val="2"/>
      </rPr>
      <t>⌀</t>
    </r>
    <r>
      <rPr>
        <sz val="10"/>
        <color rgb="FF000000"/>
        <rFont val="Calibri"/>
        <family val="2"/>
        <scheme val="minor"/>
      </rPr>
      <t> 5,1 mm)</t>
    </r>
  </si>
  <si>
    <r>
      <t>fóliavágó fixponthoz (</t>
    </r>
    <r>
      <rPr>
        <sz val="10"/>
        <color rgb="FF000000"/>
        <rFont val="Menlo"/>
        <family val="2"/>
      </rPr>
      <t>⌀</t>
    </r>
    <r>
      <rPr>
        <sz val="10"/>
        <color rgb="FF000000"/>
        <rFont val="Calibri"/>
        <family val="2"/>
        <scheme val="minor"/>
      </rPr>
      <t> 5,1 mm)</t>
    </r>
  </si>
  <si>
    <r>
      <t>vyrezávač fólie pre pevné body (</t>
    </r>
    <r>
      <rPr>
        <sz val="10"/>
        <color rgb="FF000000"/>
        <rFont val="Menlo"/>
        <family val="2"/>
      </rPr>
      <t>⌀</t>
    </r>
    <r>
      <rPr>
        <sz val="10"/>
        <color rgb="FF000000"/>
        <rFont val="Calibri"/>
        <family val="2"/>
        <scheme val="minor"/>
      </rPr>
      <t> 5,1 mm)</t>
    </r>
  </si>
  <si>
    <r>
      <t>Foliesnijder voor bevestigingspunt (</t>
    </r>
    <r>
      <rPr>
        <sz val="10"/>
        <color rgb="FF000000"/>
        <rFont val="Menlo"/>
        <family val="2"/>
      </rPr>
      <t>⌀</t>
    </r>
    <r>
      <rPr>
        <sz val="10"/>
        <color rgb="FF000000"/>
        <rFont val="Calibri"/>
        <family val="2"/>
        <scheme val="minor"/>
      </rPr>
      <t> 5,1 mm)</t>
    </r>
  </si>
  <si>
    <r>
      <t>Rezalnik folije za fiksno točko (</t>
    </r>
    <r>
      <rPr>
        <sz val="10"/>
        <color rgb="FF000000"/>
        <rFont val="Menlo"/>
        <family val="2"/>
      </rPr>
      <t>⌀</t>
    </r>
    <r>
      <rPr>
        <sz val="10"/>
        <color rgb="FF000000"/>
        <rFont val="Calibri"/>
        <family val="2"/>
        <scheme val="minor"/>
      </rPr>
      <t> 5,1 mm)</t>
    </r>
  </si>
  <si>
    <r>
      <t>folieskärare för fast punkt (</t>
    </r>
    <r>
      <rPr>
        <sz val="10"/>
        <color rgb="FF000000"/>
        <rFont val="Menlo"/>
        <family val="2"/>
      </rPr>
      <t>⌀</t>
    </r>
    <r>
      <rPr>
        <sz val="10"/>
        <color rgb="FF000000"/>
        <rFont val="Calibri"/>
        <family val="2"/>
        <scheme val="minor"/>
      </rPr>
      <t xml:space="preserve"> 5,1 mm)</t>
    </r>
  </si>
  <si>
    <r>
      <t>Folieskærer til fixpunkt (</t>
    </r>
    <r>
      <rPr>
        <sz val="10"/>
        <color rgb="FF000000"/>
        <rFont val="Menlo"/>
        <family val="2"/>
      </rPr>
      <t>⌀</t>
    </r>
    <r>
      <rPr>
        <sz val="10"/>
        <color rgb="FF000000"/>
        <rFont val="Calibri"/>
        <family val="2"/>
        <scheme val="minor"/>
      </rPr>
      <t> 5,1 mm)</t>
    </r>
  </si>
  <si>
    <r>
      <t>Foliekutter for fastpunkt (</t>
    </r>
    <r>
      <rPr>
        <sz val="10"/>
        <color rgb="FF000000"/>
        <rFont val="Menlo"/>
        <family val="2"/>
      </rPr>
      <t>⌀</t>
    </r>
    <r>
      <rPr>
        <sz val="10"/>
        <color rgb="FF000000"/>
        <rFont val="Calibri"/>
        <family val="2"/>
        <scheme val="minor"/>
      </rPr>
      <t> 5,1 mm)</t>
    </r>
  </si>
  <si>
    <r>
      <t>Rezač folije za fiksnu točku (</t>
    </r>
    <r>
      <rPr>
        <sz val="10"/>
        <color rgb="FF000000"/>
        <rFont val="Menlo"/>
        <family val="2"/>
      </rPr>
      <t>⌀</t>
    </r>
    <r>
      <rPr>
        <sz val="10"/>
        <color rgb="FF000000"/>
        <rFont val="Calibri"/>
        <family val="2"/>
        <scheme val="minor"/>
      </rPr>
      <t> 5,1 mm)</t>
    </r>
  </si>
  <si>
    <r>
      <t>Folienschneider für Gleitpunkt (</t>
    </r>
    <r>
      <rPr>
        <sz val="11"/>
        <color rgb="FF000000"/>
        <rFont val="Arial"/>
        <family val="2"/>
      </rPr>
      <t>⌀ 9,5 mm)</t>
    </r>
  </si>
  <si>
    <r>
      <t>film cutter for sliding point (</t>
    </r>
    <r>
      <rPr>
        <sz val="10"/>
        <color rgb="FF000000"/>
        <rFont val="Menlo"/>
        <family val="2"/>
      </rPr>
      <t>⌀</t>
    </r>
    <r>
      <rPr>
        <sz val="10"/>
        <color rgb="FF000000"/>
        <rFont val="Calibri"/>
        <family val="2"/>
        <scheme val="minor"/>
      </rPr>
      <t> 9,5 mm)</t>
    </r>
  </si>
  <si>
    <r>
      <t>couteau pour point coulissant (</t>
    </r>
    <r>
      <rPr>
        <sz val="11"/>
        <color rgb="FF000000"/>
        <rFont val="Arial"/>
        <family val="2"/>
      </rPr>
      <t>⌀ 9,5 mm)</t>
    </r>
  </si>
  <si>
    <r>
      <t>Taglierina per lamiera per punto scorrevole (</t>
    </r>
    <r>
      <rPr>
        <sz val="10"/>
        <color rgb="FF000000"/>
        <rFont val="Menlo"/>
        <family val="2"/>
      </rPr>
      <t>⌀</t>
    </r>
    <r>
      <rPr>
        <sz val="10"/>
        <color rgb="FF000000"/>
        <rFont val="Calibri"/>
        <family val="2"/>
        <scheme val="minor"/>
      </rPr>
      <t> 9,5 mm)</t>
    </r>
  </si>
  <si>
    <r>
      <t>Řezačka fólie pro kluzný bod (</t>
    </r>
    <r>
      <rPr>
        <sz val="10"/>
        <color rgb="FF000000"/>
        <rFont val="Menlo"/>
        <family val="2"/>
      </rPr>
      <t>⌀</t>
    </r>
    <r>
      <rPr>
        <sz val="10"/>
        <color rgb="FF000000"/>
        <rFont val="Calibri"/>
        <family val="2"/>
        <scheme val="minor"/>
      </rPr>
      <t>9,5 mm)</t>
    </r>
  </si>
  <si>
    <r>
      <t>Obcinarka do folii do punktu przesuwnego (</t>
    </r>
    <r>
      <rPr>
        <sz val="10"/>
        <color rgb="FF000000"/>
        <rFont val="Menlo"/>
        <family val="2"/>
      </rPr>
      <t>⌀</t>
    </r>
    <r>
      <rPr>
        <sz val="10"/>
        <color rgb="FF000000"/>
        <rFont val="Calibri"/>
        <family val="2"/>
        <scheme val="minor"/>
      </rPr>
      <t> 9,5 mm)</t>
    </r>
  </si>
  <si>
    <r>
      <t>fóliavágó csúszóponthoz (</t>
    </r>
    <r>
      <rPr>
        <sz val="10"/>
        <color rgb="FF000000"/>
        <rFont val="Menlo"/>
        <family val="2"/>
      </rPr>
      <t>⌀</t>
    </r>
    <r>
      <rPr>
        <sz val="10"/>
        <color rgb="FF000000"/>
        <rFont val="Calibri"/>
        <family val="2"/>
        <scheme val="minor"/>
      </rPr>
      <t> 9,5 mm)</t>
    </r>
  </si>
  <si>
    <r>
      <t>vyrezávač fólie pre posuvné body (</t>
    </r>
    <r>
      <rPr>
        <sz val="10"/>
        <color rgb="FF000000"/>
        <rFont val="Menlo"/>
        <family val="2"/>
      </rPr>
      <t>⌀</t>
    </r>
    <r>
      <rPr>
        <sz val="10"/>
        <color rgb="FF000000"/>
        <rFont val="Calibri"/>
        <family val="2"/>
        <scheme val="minor"/>
      </rPr>
      <t> 9,5 mm)</t>
    </r>
  </si>
  <si>
    <r>
      <t>Foliesnijder voor schuifpuntpunt (</t>
    </r>
    <r>
      <rPr>
        <sz val="10"/>
        <color rgb="FF000000"/>
        <rFont val="Menlo"/>
        <family val="2"/>
      </rPr>
      <t>⌀</t>
    </r>
    <r>
      <rPr>
        <sz val="10"/>
        <color rgb="FF000000"/>
        <rFont val="Calibri"/>
        <family val="2"/>
        <scheme val="minor"/>
      </rPr>
      <t> 9,5 mm)</t>
    </r>
  </si>
  <si>
    <r>
      <t>Rezalnik folije za drsno točko (</t>
    </r>
    <r>
      <rPr>
        <sz val="10"/>
        <color rgb="FF000000"/>
        <rFont val="Menlo"/>
        <family val="2"/>
      </rPr>
      <t>⌀</t>
    </r>
    <r>
      <rPr>
        <sz val="10"/>
        <color rgb="FF000000"/>
        <rFont val="Calibri"/>
        <family val="2"/>
        <scheme val="minor"/>
      </rPr>
      <t> 9,5 mm)</t>
    </r>
  </si>
  <si>
    <r>
      <t>folieskärare för glidpunkt (</t>
    </r>
    <r>
      <rPr>
        <sz val="10"/>
        <color rgb="FF000000"/>
        <rFont val="Menlo"/>
        <family val="2"/>
      </rPr>
      <t>⌀</t>
    </r>
    <r>
      <rPr>
        <sz val="10"/>
        <color rgb="FF000000"/>
        <rFont val="Calibri"/>
        <family val="2"/>
        <scheme val="minor"/>
      </rPr>
      <t xml:space="preserve"> 9,5 mm)</t>
    </r>
  </si>
  <si>
    <r>
      <t>Folieskærer til glidepunkt (</t>
    </r>
    <r>
      <rPr>
        <sz val="10"/>
        <color rgb="FF000000"/>
        <rFont val="Menlo"/>
        <family val="2"/>
      </rPr>
      <t>⌀</t>
    </r>
    <r>
      <rPr>
        <sz val="10"/>
        <color rgb="FF000000"/>
        <rFont val="Calibri"/>
        <family val="2"/>
        <scheme val="minor"/>
      </rPr>
      <t> 9,5 mm)</t>
    </r>
  </si>
  <si>
    <r>
      <t>Foliekutter for glidepunkt (</t>
    </r>
    <r>
      <rPr>
        <sz val="10"/>
        <color rgb="FF000000"/>
        <rFont val="Menlo"/>
        <family val="2"/>
      </rPr>
      <t>⌀</t>
    </r>
    <r>
      <rPr>
        <sz val="10"/>
        <color rgb="FF000000"/>
        <rFont val="Calibri"/>
        <family val="2"/>
        <scheme val="minor"/>
      </rPr>
      <t> 9,5 mm)</t>
    </r>
  </si>
  <si>
    <r>
      <t>Rezač folije za kliznu točku (</t>
    </r>
    <r>
      <rPr>
        <sz val="10"/>
        <color rgb="FF000000"/>
        <rFont val="Menlo"/>
        <family val="2"/>
      </rPr>
      <t>⌀</t>
    </r>
    <r>
      <rPr>
        <sz val="10"/>
        <color rgb="FF000000"/>
        <rFont val="Calibri"/>
        <family val="2"/>
        <scheme val="minor"/>
      </rPr>
      <t> 9,5 mm)</t>
    </r>
  </si>
  <si>
    <t>Montagehilfe PREFABOND (Fugenbreite: 8 mm)</t>
  </si>
  <si>
    <t>PREFABOND mounting aid (joint width: 8 mm)</t>
  </si>
  <si>
    <t>cale d’espacement pour PREFABOND (largeur de joint : 8 mm)</t>
  </si>
  <si>
    <t>Ausilio per montaggio PREFABOND (larghezza delle fughe: 8 mm)</t>
  </si>
  <si>
    <t>Montážní pomůcka pro PREFABOND (šířka spáry: 8 mm)</t>
  </si>
  <si>
    <t>Przyrząd montażowy PREFABOND (szerokość szczeliny: 8 mm)</t>
  </si>
  <si>
    <t>szerelési segédeszköz PREFABOND (fugaszélesség: 8 mm)</t>
  </si>
  <si>
    <t>montážna pomôcka PREFABOND (šírka škáry: 8 mm)</t>
  </si>
  <si>
    <t>Montagehulp PREFABOND (voegbreedte: 8 mm)</t>
  </si>
  <si>
    <t>Pripomoček za montažo PREFABOND (širina fuge: 8 mm)</t>
  </si>
  <si>
    <t>PREFABOND monteringshjälp (fogbredd: 8 mm)</t>
  </si>
  <si>
    <t>Monteringshjælp PREFABOND (fugebredde: 8 mm)</t>
  </si>
  <si>
    <t>Monteringshjelp PREFABOND (fugebredde: 8 mm)</t>
  </si>
  <si>
    <t>PREFABOND pomagalo za montažu (širina fuga: 8 mm)</t>
  </si>
  <si>
    <t>Montagehilfe PREFABOND (Fugenbreite: 10 mm)</t>
  </si>
  <si>
    <t>PREFABOND mounting aid (joint width: 10 mm)</t>
  </si>
  <si>
    <t>cale d’espacement pour PREFABOND (largeur de joint : 10 mm)</t>
  </si>
  <si>
    <t>Ausilio per montaggio PREFABOND (larghezza delle fughe: 10 mm)</t>
  </si>
  <si>
    <t>Montážní pomůcka pro PREFABOND (šířka spáry: 10 mm)</t>
  </si>
  <si>
    <t>Przyrząd montażowy PREFABOND (szerokość szczeliny: 10 mm)</t>
  </si>
  <si>
    <t>szerelési segédeszköz PREFABOND (fugaszélesség: 10 mm)</t>
  </si>
  <si>
    <t>montážna pomôcka PREFABOND (šírka škáry: 10 mm)</t>
  </si>
  <si>
    <t>Montagehulp PREFABOND (voegbreedte: 10 mm)</t>
  </si>
  <si>
    <t>Pripomoček za montažo PREFABOND (širina fuge: 10 mm)</t>
  </si>
  <si>
    <t>PREFABOND monteringshjälp (fogbredd: 10 mm)</t>
  </si>
  <si>
    <t>Monteringshjælp PREFABOND (fugebredde: 10 mm)</t>
  </si>
  <si>
    <t>Monteringshjelp PREFABOND (fugebredde: 10 mm)</t>
  </si>
  <si>
    <t>PREFABOND pomagalo za montažu (širina fuga: 10 mm)</t>
  </si>
  <si>
    <t>Bitte wählen</t>
  </si>
  <si>
    <t>Please select</t>
  </si>
  <si>
    <t>Veuillez sélectionner</t>
  </si>
  <si>
    <t>scegliere per favore</t>
  </si>
  <si>
    <t>Prosím vybrat</t>
  </si>
  <si>
    <t>Proszę wybrać</t>
  </si>
  <si>
    <t>Kérjük, válasszon</t>
  </si>
  <si>
    <t>Prosím, vyberte</t>
  </si>
  <si>
    <t>Selecteer</t>
  </si>
  <si>
    <t>Izberite</t>
  </si>
  <si>
    <t>Välj</t>
  </si>
  <si>
    <t>Vælg venligst</t>
  </si>
  <si>
    <t>Vennligst velg</t>
  </si>
  <si>
    <t>Molimo odabrati</t>
  </si>
  <si>
    <t>mitliefern</t>
  </si>
  <si>
    <t>to be delivered</t>
  </si>
  <si>
    <t>livrer</t>
  </si>
  <si>
    <t>consegnare insieme</t>
  </si>
  <si>
    <t>součást dodávky</t>
  </si>
  <si>
    <t>uwzględnić</t>
  </si>
  <si>
    <t>szállítás része</t>
  </si>
  <si>
    <t>dodať súčasne</t>
  </si>
  <si>
    <t>meeleveren</t>
  </si>
  <si>
    <t>dobaviti</t>
  </si>
  <si>
    <t>medlevereras</t>
  </si>
  <si>
    <t>leveres</t>
  </si>
  <si>
    <t>Medfølger</t>
  </si>
  <si>
    <t>dostaviti</t>
  </si>
  <si>
    <t>nicht mitliefern</t>
  </si>
  <si>
    <t>not to be delivered</t>
  </si>
  <si>
    <t>ne pas livrer</t>
  </si>
  <si>
    <t>non consegnare insieme</t>
  </si>
  <si>
    <t>není součástí dodávky</t>
  </si>
  <si>
    <t>nie uwzględniać</t>
  </si>
  <si>
    <t>nem a szállítás része</t>
  </si>
  <si>
    <t>nedodať súčasne</t>
  </si>
  <si>
    <t>niet meeleveren</t>
  </si>
  <si>
    <t>ne dobaviti</t>
  </si>
  <si>
    <t>medlevereras ej</t>
  </si>
  <si>
    <t>leveres ikke</t>
  </si>
  <si>
    <t>Medfølger ikke</t>
  </si>
  <si>
    <t>ne dostaviti</t>
  </si>
  <si>
    <t>Einsatzmaterial [mm]</t>
  </si>
  <si>
    <t>material required [mm]</t>
  </si>
  <si>
    <t>matériau requis [mm]</t>
  </si>
  <si>
    <t>Materiale da inserire [mm]</t>
  </si>
  <si>
    <t>Použitý materiál [mm]</t>
  </si>
  <si>
    <t>Materiał wsadowy [mm]</t>
  </si>
  <si>
    <t>felhasznált anyag [mm]</t>
  </si>
  <si>
    <t>použitý materiál [mm]</t>
  </si>
  <si>
    <t>Inzetmateriaal [mm]</t>
  </si>
  <si>
    <t>Vložek [mm]</t>
  </si>
  <si>
    <t>material [mm]</t>
  </si>
  <si>
    <t>Råmateriale [mm]</t>
  </si>
  <si>
    <t>Bruksmaterial [mm]</t>
  </si>
  <si>
    <t>Potrebno materijala [mm]</t>
  </si>
  <si>
    <t>width</t>
  </si>
  <si>
    <t>largeur</t>
  </si>
  <si>
    <t>Larghezza</t>
  </si>
  <si>
    <t>Šířka</t>
  </si>
  <si>
    <t>Szerokość</t>
  </si>
  <si>
    <t>szélesség</t>
  </si>
  <si>
    <t>šírka</t>
  </si>
  <si>
    <t>Breedte</t>
  </si>
  <si>
    <t>bredd</t>
  </si>
  <si>
    <t>Bredde</t>
  </si>
  <si>
    <t>Schrauben</t>
  </si>
  <si>
    <t>screws</t>
  </si>
  <si>
    <t>vis</t>
  </si>
  <si>
    <t>Viti</t>
  </si>
  <si>
    <t>Šrouby</t>
  </si>
  <si>
    <t>Śruby</t>
  </si>
  <si>
    <t>csavarozás</t>
  </si>
  <si>
    <t>skrutky</t>
  </si>
  <si>
    <t>Schroeven</t>
  </si>
  <si>
    <t>Vijaki</t>
  </si>
  <si>
    <t>skruvar</t>
  </si>
  <si>
    <t>Skruer</t>
  </si>
  <si>
    <t>Vijci</t>
  </si>
  <si>
    <t>Nieten</t>
  </si>
  <si>
    <t>rivets</t>
  </si>
  <si>
    <t>Nýty</t>
  </si>
  <si>
    <t>Nity</t>
  </si>
  <si>
    <t>szegecselés</t>
  </si>
  <si>
    <t>nity</t>
  </si>
  <si>
    <t>Klinknagels</t>
  </si>
  <si>
    <t>Zakovice</t>
  </si>
  <si>
    <t>nitar</t>
  </si>
  <si>
    <t>Nitter</t>
  </si>
  <si>
    <t>Spiker</t>
  </si>
  <si>
    <t>lfm</t>
  </si>
  <si>
    <t>ml</t>
  </si>
  <si>
    <r>
      <rPr>
        <sz val="11"/>
        <color theme="1"/>
        <rFont val="Calibri"/>
        <family val="2"/>
      </rPr>
      <t>m</t>
    </r>
    <r>
      <rPr>
        <vertAlign val="superscript"/>
        <sz val="11"/>
        <color theme="1"/>
        <rFont val="Calibri"/>
        <family val="2"/>
      </rPr>
      <t>1</t>
    </r>
  </si>
  <si>
    <r>
      <rPr>
        <sz val="11"/>
        <color theme="1"/>
        <rFont val="Calibri"/>
        <family val="2"/>
      </rPr>
      <t>lpm</t>
    </r>
  </si>
  <si>
    <r>
      <rPr>
        <sz val="11"/>
        <color theme="1"/>
        <rFont val="Calibri"/>
        <family val="2"/>
      </rPr>
      <t>lbm</t>
    </r>
  </si>
  <si>
    <r>
      <rPr>
        <sz val="11"/>
        <color theme="1"/>
        <rFont val="Calibri"/>
        <family val="2"/>
      </rPr>
      <t>lm</t>
    </r>
  </si>
  <si>
    <t>d/m</t>
  </si>
  <si>
    <t>Ausklinkungen (gesamt)</t>
  </si>
  <si>
    <t>notches (total)</t>
  </si>
  <si>
    <t>encoches (total)</t>
  </si>
  <si>
    <t>Tacche (totale)</t>
  </si>
  <si>
    <t>Výřezy (celkem)</t>
  </si>
  <si>
    <t>Nacięcia (razem)</t>
  </si>
  <si>
    <t>bemetszések (összes)</t>
  </si>
  <si>
    <t>vyseknutia (celkom)</t>
  </si>
  <si>
    <t>Inkepingen (totaal)</t>
  </si>
  <si>
    <t>Zareze (skupaj)</t>
  </si>
  <si>
    <t>urtag (totalt)</t>
  </si>
  <si>
    <t>Hak (i alt)</t>
  </si>
  <si>
    <t>Skårskjæring (samlet)</t>
  </si>
  <si>
    <t>Urezi (ukupno)</t>
  </si>
  <si>
    <t>Allgemeine Information</t>
  </si>
  <si>
    <t>General information</t>
  </si>
  <si>
    <t>Informations générales</t>
  </si>
  <si>
    <t>Informazione generali</t>
  </si>
  <si>
    <t>Obecné informace</t>
  </si>
  <si>
    <t>Informacje ogólne</t>
  </si>
  <si>
    <t>Általános információk</t>
  </si>
  <si>
    <t>všeobecná informácia</t>
  </si>
  <si>
    <t>Algemene informatie</t>
  </si>
  <si>
    <t>Splošne informacije</t>
  </si>
  <si>
    <t>Allmän information</t>
  </si>
  <si>
    <t>Generelle oplysninger</t>
  </si>
  <si>
    <t>Generell informasjon</t>
  </si>
  <si>
    <t>Opće informacije</t>
  </si>
  <si>
    <t>Passend für alle gängigen Kamintypen und für rechteckige Durchdringungen.</t>
  </si>
  <si>
    <t>Suitable for all standard chimney types as well as for rectangular roof penetrations.</t>
  </si>
  <si>
    <t>Compatible avec tous les types de cheminée courants ainsi qu’avec les pénétrations rectangulaires.</t>
  </si>
  <si>
    <t>Adatto a tutti i tipi di camino comuni e a penetrazioni rettangolari.</t>
  </si>
  <si>
    <t>Vhodné pro všechny běžné typy komínů a hranaté průchody.</t>
  </si>
  <si>
    <t>Pasuje do wszystkich popularnych typów kominów i do przepustów prostokątnych.</t>
  </si>
  <si>
    <t>Minden elterjedt kéménytípushoz és négyszögletes átvezetéshez alkalmas.</t>
  </si>
  <si>
    <t>Vhodné pre všetky bežné typy komína a pravouhlé prestupy.</t>
  </si>
  <si>
    <t>Geschikt voor alle gangbare schoorsteentypes en voor rechthoekige doorvoeren.</t>
  </si>
  <si>
    <t>Primerno za vse običajne vrste dimnikov in za pravokotne preboje.</t>
  </si>
  <si>
    <t>Lämplig för alla vanliga skorstenstyper och för rektangulära genomföringar.</t>
  </si>
  <si>
    <t>Egnet til alle gængse skorstenstyper og til rektangulære gennemføringer.</t>
  </si>
  <si>
    <t>Passer til alle vanlige kamintyper og til rektangulære gjennomføringer.</t>
  </si>
  <si>
    <t>Prikladno za sve uobičajene tipove dimnjaka i za pravokutne otvore.</t>
  </si>
  <si>
    <t>Passend für PREFA Dachsysteme (Kleinformat)</t>
  </si>
  <si>
    <t>Suitable for the PREFA roof systems (small format products)</t>
  </si>
  <si>
    <t>Compatible avec les systèmes de toiture PREFA (produits petit format)</t>
  </si>
  <si>
    <t>Adatto ai sistemi di copertura PREFA (formato piccolo)</t>
  </si>
  <si>
    <t>Vhodné pro střešní systémy PREFA (malý formát)</t>
  </si>
  <si>
    <t>Pasuje do systemów dachowych PREFA (mały format)</t>
  </si>
  <si>
    <t>PREFA tetőfedő rendszerekhez alkalmas (kis formátumú elemek)</t>
  </si>
  <si>
    <t>Vhodné pre strešné systémy PREFA (maloformát)</t>
  </si>
  <si>
    <t>Geschikt voor PREFA-daksystemen (klein formaat)</t>
  </si>
  <si>
    <t>Primerno za strešne sisteme PREFA (majhen format)</t>
  </si>
  <si>
    <t>Lämplig för PREFA taksystem (mindre format)</t>
  </si>
  <si>
    <t>Egent til PREFA tagsystemer (mindre format)</t>
  </si>
  <si>
    <t>Passer til PREFA-taksystemer (småformat)</t>
  </si>
  <si>
    <t>Prikladno za PREFA krovne sustave (mali format)</t>
  </si>
  <si>
    <t>Klebebereich</t>
  </si>
  <si>
    <t>bonding area</t>
  </si>
  <si>
    <t>surface de collage</t>
  </si>
  <si>
    <t>Area di incollaggio</t>
  </si>
  <si>
    <t>Powierzchnia klejenia</t>
  </si>
  <si>
    <t>ragasztási felület</t>
  </si>
  <si>
    <t>lepená oblasť</t>
  </si>
  <si>
    <t>Lijmbereik</t>
  </si>
  <si>
    <t>Območje lepljenja</t>
  </si>
  <si>
    <t>klistringsområde</t>
  </si>
  <si>
    <t>Klæbeområde</t>
  </si>
  <si>
    <t>Limeområde</t>
  </si>
  <si>
    <t>Područje lijepljenja</t>
  </si>
  <si>
    <t>Solarhalter PREFALZ Vario</t>
  </si>
  <si>
    <t>solar bracket PREFALZ Vario</t>
  </si>
  <si>
    <t>support solaire PREFALZ Vario</t>
  </si>
  <si>
    <t>Staffa per pannelli solari Vario PREFALZ</t>
  </si>
  <si>
    <t>Uchwyt do paneli fotowoltaicznych PREFALZ Vario</t>
  </si>
  <si>
    <t>PREFALZ Vario napelemtartó</t>
  </si>
  <si>
    <t>solárny držiak PREFALZ Vario</t>
  </si>
  <si>
    <t>Solarhouder PREFALZ Vario</t>
  </si>
  <si>
    <t>Držalo za solarni panel PREFALZ Vario</t>
  </si>
  <si>
    <t>Solhållare PREFALZ Vario</t>
  </si>
  <si>
    <t>Solcelleholder PREFALZ Vario</t>
  </si>
  <si>
    <t>Holder for solcellepanel PREFALZ, variabel</t>
  </si>
  <si>
    <t>Solar džač PREFALZ Vario</t>
  </si>
  <si>
    <t>dauerelastische Wartungsfuge</t>
  </si>
  <si>
    <t>permanently elastic sealing joint</t>
  </si>
  <si>
    <t>joint d’étanchéité à élasticité permanente</t>
  </si>
  <si>
    <t>Fuga di manutenzione elastica</t>
  </si>
  <si>
    <t>trvale pružná údržbová spára</t>
  </si>
  <si>
    <t>trwale elastyczne złącze konserwacyjne</t>
  </si>
  <si>
    <t>tartósan rugalmas karbantartási fuga</t>
  </si>
  <si>
    <t>trvalo elastická servisná škára</t>
  </si>
  <si>
    <t>permanent elastische onderhoudsvoeg</t>
  </si>
  <si>
    <t>trajno elastična vzdrževalna fuga</t>
  </si>
  <si>
    <t>permanent elastisk underhållsfog</t>
  </si>
  <si>
    <t>permanent elastisk vedligeholdelsesfuge</t>
  </si>
  <si>
    <t>Permanent elastisk vedlikeholdsfuge</t>
  </si>
  <si>
    <t>trajno elastična fuga za održavanje</t>
  </si>
  <si>
    <t>Fensterbankhalter</t>
  </si>
  <si>
    <t>window ledge flashing strip</t>
  </si>
  <si>
    <t>équerre-support pour tablette</t>
  </si>
  <si>
    <t>Staffa per davanzale</t>
  </si>
  <si>
    <t>Držák okenního parapetu</t>
  </si>
  <si>
    <t>Uchwyt do parapetu okiennego</t>
  </si>
  <si>
    <t>ablakpárkánytartó</t>
  </si>
  <si>
    <t>držiak parapetu</t>
  </si>
  <si>
    <t>Vensterbankhouder</t>
  </si>
  <si>
    <t>Držalo za okensko polico</t>
  </si>
  <si>
    <t>fönsterbrädeshållare</t>
  </si>
  <si>
    <t>Vindueskarmholder</t>
  </si>
  <si>
    <t>Vinduskarmholder</t>
  </si>
  <si>
    <t>Držač daske za prozor</t>
  </si>
  <si>
    <t>Vertikalschnitt – Verlegemaß</t>
  </si>
  <si>
    <t>vertical cross-section — installation dimension</t>
  </si>
  <si>
    <t>section verticale — ourne</t>
  </si>
  <si>
    <t>Sezione verticale - Misura di posa</t>
  </si>
  <si>
    <t>Vertikální řez – Rozměr pokládky</t>
  </si>
  <si>
    <t>Przekrój pionowy – wymiar montażowy</t>
  </si>
  <si>
    <t>függőleges metszet – fektetési méret</t>
  </si>
  <si>
    <t>vertikálny rez – rozmery pokládky</t>
  </si>
  <si>
    <t>Verticale doorsnede - installatieafmeting</t>
  </si>
  <si>
    <t>Vertikalni rez – dimenzija polaganja</t>
  </si>
  <si>
    <t>Vertikal sektion - läggningsmått</t>
  </si>
  <si>
    <t>Tværsnit – lægningsmål</t>
  </si>
  <si>
    <t>Vertikalsnitt – leggemål</t>
  </si>
  <si>
    <t>Okomiti presjek – dimenzije postavljanja</t>
  </si>
  <si>
    <t>VERLEGEMASS</t>
  </si>
  <si>
    <t>INSTALLATION DIMENSION</t>
  </si>
  <si>
    <t>OURNE</t>
  </si>
  <si>
    <t>MISURA DI POSA</t>
  </si>
  <si>
    <t>ROZMĚR POKLÁDKY</t>
  </si>
  <si>
    <t>WYMIAR MONTAŻOWY</t>
  </si>
  <si>
    <t>FEKTETÉSI MÉRET</t>
  </si>
  <si>
    <t>ROZMERY POKLÁDKY</t>
  </si>
  <si>
    <t>Installatieafmeting</t>
  </si>
  <si>
    <t>DIMENZIJA POLAGANJA</t>
  </si>
  <si>
    <t>INSTALLATIONSMÅTT</t>
  </si>
  <si>
    <t>LÆGNINGSMÅL</t>
  </si>
  <si>
    <t>LEGGEMÅL</t>
  </si>
  <si>
    <t>DIMENZIJE POSTAVLJANJA</t>
  </si>
  <si>
    <t>Konterlatte - Hinterlüftung</t>
  </si>
  <si>
    <t>counter batten - ventilation gap</t>
  </si>
  <si>
    <t>contre-latte - lame d’air ventilée</t>
  </si>
  <si>
    <t>Controlistello - Retroventilazione</t>
  </si>
  <si>
    <t>Kontrłata – wentylowana pustka powietrzna</t>
  </si>
  <si>
    <t>ellenléc - átszellőztetés</t>
  </si>
  <si>
    <t>kontralata – prevetrávaná medzera</t>
  </si>
  <si>
    <t>Contralat - ventilatie achterkant</t>
  </si>
  <si>
    <t>Kontra letev - prezračevanje zadaj</t>
  </si>
  <si>
    <t>motläkt - bakventilation</t>
  </si>
  <si>
    <t>Modlægte - ventilation</t>
  </si>
  <si>
    <t>Motlekte – baklufting</t>
  </si>
  <si>
    <t>Kontra letva – stražnja ventilacija</t>
  </si>
  <si>
    <t>Außenecke</t>
  </si>
  <si>
    <t>external corner</t>
  </si>
  <si>
    <t>angle sortant</t>
  </si>
  <si>
    <t>Angolo esterno</t>
  </si>
  <si>
    <t>Vnější roh</t>
  </si>
  <si>
    <t>Narożnik zewnętrzny</t>
  </si>
  <si>
    <t>külső sarok</t>
  </si>
  <si>
    <t>vonkajší rohový profil</t>
  </si>
  <si>
    <t>Buitenhoek</t>
  </si>
  <si>
    <t>Zunanji vogal</t>
  </si>
  <si>
    <t>ytterhörn</t>
  </si>
  <si>
    <t>Yderhjørne</t>
  </si>
  <si>
    <t>Ytterhjørne</t>
  </si>
  <si>
    <t>Fensterlaibung</t>
  </si>
  <si>
    <t>window reveals</t>
  </si>
  <si>
    <t>tableau de fenêtre</t>
  </si>
  <si>
    <t>Intradosso della finestra</t>
  </si>
  <si>
    <t>Ostění okna</t>
  </si>
  <si>
    <t>Oścież okienna</t>
  </si>
  <si>
    <t>ablakkáva</t>
  </si>
  <si>
    <t>ostenie okna</t>
  </si>
  <si>
    <t>Raamopening</t>
  </si>
  <si>
    <t>Okenska špaleta</t>
  </si>
  <si>
    <t>fönstersmyg</t>
  </si>
  <si>
    <t>Vindusåpning</t>
  </si>
  <si>
    <t>Niša prozora</t>
  </si>
  <si>
    <t>Fenstersturz</t>
  </si>
  <si>
    <t>window lintel</t>
  </si>
  <si>
    <t>linteau</t>
  </si>
  <si>
    <t>Architrave della finestra</t>
  </si>
  <si>
    <t>Okenní překlad</t>
  </si>
  <si>
    <t>Nadproże okienne</t>
  </si>
  <si>
    <t>ablaktok</t>
  </si>
  <si>
    <t>okenný preklad</t>
  </si>
  <si>
    <t>Vensterlatei</t>
  </si>
  <si>
    <t>Previs okna</t>
  </si>
  <si>
    <t>överliggare</t>
  </si>
  <si>
    <t>Vinduesoverligger</t>
  </si>
  <si>
    <t>Overligger</t>
  </si>
  <si>
    <t>Nadvoj za prozor</t>
  </si>
  <si>
    <t>Oberer Abschluss</t>
  </si>
  <si>
    <t>top connection</t>
  </si>
  <si>
    <t>raccordement supérieur</t>
  </si>
  <si>
    <t>Raccordo alla testa</t>
  </si>
  <si>
    <t>Horní ukončení</t>
  </si>
  <si>
    <t>Zakończenie górne</t>
  </si>
  <si>
    <t>felső záróelem</t>
  </si>
  <si>
    <t>horné ukončenie</t>
  </si>
  <si>
    <t>Bovenste aansluiting</t>
  </si>
  <si>
    <t>Zgornji zaključek</t>
  </si>
  <si>
    <t>Övre avslutning</t>
  </si>
  <si>
    <t>Øvre afslutning</t>
  </si>
  <si>
    <t>Øvre avslutning</t>
  </si>
  <si>
    <t>Gornji završetak</t>
  </si>
  <si>
    <t>Unterer Anschluss</t>
  </si>
  <si>
    <t>bottom connection</t>
  </si>
  <si>
    <t>raccordement inférieur</t>
  </si>
  <si>
    <t>Raccordo al piede</t>
  </si>
  <si>
    <t>Dolní napojení</t>
  </si>
  <si>
    <t>Połączenie dolne</t>
  </si>
  <si>
    <t>alsó záróelem</t>
  </si>
  <si>
    <t>spodné ukončenie</t>
  </si>
  <si>
    <t>Onderste aansluiting</t>
  </si>
  <si>
    <t>Spodnji priključek</t>
  </si>
  <si>
    <t>Nedre anslutning</t>
  </si>
  <si>
    <t>Nedre tilslutning</t>
  </si>
  <si>
    <t>Nedre tilkobling</t>
  </si>
  <si>
    <t>Donji spoj</t>
  </si>
  <si>
    <t>138 mm x 0,7 mm</t>
  </si>
  <si>
    <t>138 mm x 0,7 mm</t>
  </si>
  <si>
    <t>138 mm × 0,7 mm</t>
  </si>
  <si>
    <t>200 mm x 1,0 mm</t>
  </si>
  <si>
    <t>200 mm x 1,0 mm</t>
  </si>
  <si>
    <t>200 mm × 1,0 mm</t>
  </si>
  <si>
    <t>300 mm x 1,0 mm*</t>
  </si>
  <si>
    <t>300 mm x 1,0 mm*</t>
  </si>
  <si>
    <t>300 mm × 1,0 mm*</t>
  </si>
  <si>
    <t>300 mm x 1,2 mm</t>
  </si>
  <si>
    <t>300 mm x 1,2 mm</t>
  </si>
  <si>
    <t>300 mm × 1,2 mm</t>
  </si>
  <si>
    <t>400 mm x 1,0 mm*</t>
  </si>
  <si>
    <t>400 mm x 1,0 mm*</t>
  </si>
  <si>
    <t>400 mm × 1,0 mm*</t>
  </si>
  <si>
    <t>400 mm x 1,2 mm *</t>
  </si>
  <si>
    <t>400 mm x 1,2 mm*</t>
  </si>
  <si>
    <t>400 mm × 1,2 mm *</t>
  </si>
  <si>
    <t>400 mm x 1,2 mm *</t>
  </si>
  <si>
    <t>Abdeckung für Innenecke</t>
  </si>
  <si>
    <t>cover for internal corner</t>
  </si>
  <si>
    <t>cache d’angle rentrant</t>
  </si>
  <si>
    <t>Copertura per angolo interno</t>
  </si>
  <si>
    <t>Kryt pro vnitřní roh</t>
  </si>
  <si>
    <t>Pokrycie wewnętrznego narożnika</t>
  </si>
  <si>
    <t>takaróelem a belső sarokhoz</t>
  </si>
  <si>
    <t>krycí profil pre vnútorný rohový profil</t>
  </si>
  <si>
    <t>Afdekking voor binnenhoek</t>
  </si>
  <si>
    <t>Pokrov za notranji vogal</t>
  </si>
  <si>
    <t>beklädnad för innerhörn</t>
  </si>
  <si>
    <t>Afdækning til inderhjørne</t>
  </si>
  <si>
    <t>Tildekking for innerhjørne</t>
  </si>
  <si>
    <t>Pokrov za unutarnji kut</t>
  </si>
  <si>
    <t>Abdeckung für Stoßausbildung</t>
  </si>
  <si>
    <t>cover for joint connection</t>
  </si>
  <si>
    <t>cache de joint</t>
  </si>
  <si>
    <t>Copertura per giunto di testa</t>
  </si>
  <si>
    <t>Kryt pro provedení styku</t>
  </si>
  <si>
    <t>Pokrycie formowania połączeń</t>
  </si>
  <si>
    <t>takaróelem az illesztéses kialakításhoz</t>
  </si>
  <si>
    <t>krycí profil na vytvorenie styku</t>
  </si>
  <si>
    <t>Afdekking voor stootvoeg</t>
  </si>
  <si>
    <t>Pokrov za oblikovani spoj</t>
  </si>
  <si>
    <t>beklädnad för fogbildning</t>
  </si>
  <si>
    <t>Afdækning til samling</t>
  </si>
  <si>
    <t>Tildekking for falsoppbygging</t>
  </si>
  <si>
    <t>Pokrov za zglobni spoj</t>
  </si>
  <si>
    <t>AUF ALUMINIUM-UNTERKONSTRUKTION</t>
  </si>
  <si>
    <t>ON ALUMINIUM SUPPORTING SUBSTRATES</t>
  </si>
  <si>
    <t>SUR SOUS-CONSTRUCTION EN ALUMINIUM</t>
  </si>
  <si>
    <t>SU SOTTOSTRUTTURA IN ALLUMINIO</t>
  </si>
  <si>
    <t>NA HLINÍKOVOU SPODNÍ KONSTRUKCI</t>
  </si>
  <si>
    <t>NA ALUMINIOWEJ KONSTRUKCJI NOŚNEJ</t>
  </si>
  <si>
    <t>ALUMÍNIUM ALÁTÉTSZERKEZETEN</t>
  </si>
  <si>
    <t>NA HLINÍKOVOM NOSNOM ROŠTE</t>
  </si>
  <si>
    <t>OP ALUMINIUM ONDERCONSTRUCTIE</t>
  </si>
  <si>
    <t>NA ALUMINIJASTI PODKONSTRUKCIJI</t>
  </si>
  <si>
    <t>PÅ ALUMINIUMUNDERKONSTRUKTION</t>
  </si>
  <si>
    <t>PÅ ALUMINIUM-UNDERKONSTRUKTION</t>
  </si>
  <si>
    <t>PÅ UNDERKONSTRUKSJON I ALUMINIUM</t>
  </si>
  <si>
    <t>NA ALUMINIJSKOJ POTKONSTRUKCIJI</t>
  </si>
  <si>
    <t>AUSSENECKE</t>
  </si>
  <si>
    <t>ANGOLO ESTERNO</t>
  </si>
  <si>
    <t>VNĚJŠÍ ROH</t>
  </si>
  <si>
    <t>NAROŻNIK ZEWNĘTRZNY</t>
  </si>
  <si>
    <t>KÜLSŐ SAROK</t>
  </si>
  <si>
    <t>VONKAJŠÍ ROHOVÝ PROFIL</t>
  </si>
  <si>
    <t>BUITENHOEK</t>
  </si>
  <si>
    <t>ZUNANJI VOGAL</t>
  </si>
  <si>
    <t>YTTERHÖRN</t>
  </si>
  <si>
    <t>YDERHJØRNE</t>
  </si>
  <si>
    <t>YTTERHJØRNE</t>
  </si>
  <si>
    <t>VANJSKI KUT</t>
  </si>
  <si>
    <t>external corner flashing (two parts)</t>
  </si>
  <si>
    <t>Eckprofil für Zackenprofil</t>
  </si>
  <si>
    <t>corner profile for serrated profile</t>
  </si>
  <si>
    <t>profil d’angle pour profil triangle</t>
  </si>
  <si>
    <t>Profilo angolare per profilo a zeta</t>
  </si>
  <si>
    <t>Rohový profil pro pilový profil</t>
  </si>
  <si>
    <t>Profil kątowy do profilu trójkątnego</t>
  </si>
  <si>
    <t>sarokprofil fogazott profilhoz</t>
  </si>
  <si>
    <t>rohový profil na prelamovaný profil</t>
  </si>
  <si>
    <t>Hoekprofiel voor zakprofiel</t>
  </si>
  <si>
    <t>Vogalni profil za zobčast profil</t>
  </si>
  <si>
    <t>startprofil för tandad profil</t>
  </si>
  <si>
    <t>Hjørneprofil til takket profil</t>
  </si>
  <si>
    <t>Hjørneprofil for sikksakkprofil</t>
  </si>
  <si>
    <t>Kutni profil za zupčasti profil</t>
  </si>
  <si>
    <t>Laibungsblech (Variante)</t>
  </si>
  <si>
    <t>jamb flashing  — variant</t>
  </si>
  <si>
    <t>habillage de tableau  (variante)</t>
  </si>
  <si>
    <t>Lamiera di rivestimento (variante)</t>
  </si>
  <si>
    <t>Profil ostění (varianta)</t>
  </si>
  <si>
    <t>Blacha podsufitowa (wariant)</t>
  </si>
  <si>
    <t>ablakkáva profil (változat)</t>
  </si>
  <si>
    <t>plech na ostenie (variant)</t>
  </si>
  <si>
    <t>Dakplaat (variant)</t>
  </si>
  <si>
    <t>Pločevina za špaleto (različica)</t>
  </si>
  <si>
    <t>fönstersmygplåt (variant)</t>
  </si>
  <si>
    <t>Vinduesplade (variant)</t>
  </si>
  <si>
    <t>Åpningsplate (variant)</t>
  </si>
  <si>
    <t>Lim za nišu (varijanta)</t>
  </si>
  <si>
    <t>Für die Notwendigkeit des Sturmsicherungsclips: siehe PREFA Verlegerichtlinien Fassade.</t>
  </si>
  <si>
    <t>Regarding the need for storm-proof clips: refer to the PREFA installation instructions for façades.</t>
  </si>
  <si>
    <t>En ce qui concerne la nécessité de monter des clips tempête : reportez-vous au Guide de pose PREFA relatif aux façades.</t>
  </si>
  <si>
    <t>Per sapere quando è necessario installare clip antivento: vedi le linee guida per l'installazione delle facciate PREFA.</t>
  </si>
  <si>
    <t>Ohledně nutnosti pojistného klipu proti větru viz zásady PREFA pro instalaci fasády.</t>
  </si>
  <si>
    <t>Konieczność zastosowania klipsów zabezpieczeń odgromowych: patrz wytyczne montażu elewacji PREFA.</t>
  </si>
  <si>
    <t>A viharkapocs szükségességével kapcsolatban: lásd PREFA homlokzati kivitelezési útmutató.</t>
  </si>
  <si>
    <t>Pre potrebu poistných veterných klipov: Pozri montážne smernice PREFA Fasáda.</t>
  </si>
  <si>
    <t>Voor de noodzaak van de stormbeveiligingsclip: zie de PREFA-gevelmontagerichtlijnen.</t>
  </si>
  <si>
    <t>Za nujnost varnostne sponke: glejte navodila za namestitev fasade PREFA.</t>
  </si>
  <si>
    <t>För krav på stormsäkerhetsklämmor: se PREFA monteringsanvisningar fasad.</t>
  </si>
  <si>
    <t>Om nødvendigheden af ​​stormsikringsclipsen: se PREFA monteringsvejledning Facade.</t>
  </si>
  <si>
    <t>For nødvendigheten av stormsikringsklips: se PREFA-legeretningslinje for fasade.</t>
  </si>
  <si>
    <t>Za nužnost držača za zaštitu od olujnog nevremena: pogledajte PREFA smjernice za postavljanje na fasadu.</t>
  </si>
  <si>
    <t>Horizontalschnitt – Stoßausbildung</t>
  </si>
  <si>
    <t>horizontal cross-section – joint connection</t>
  </si>
  <si>
    <t>section horizontale — réalisation des joints</t>
  </si>
  <si>
    <t>Sezione orizzontale - Giunto di testa</t>
  </si>
  <si>
    <t>Przekrój poziomy – formowanie połączeń</t>
  </si>
  <si>
    <t>vízszintes metszet – illesztéses kialakítás</t>
  </si>
  <si>
    <t>horizontálny rez – vytvorenie styku</t>
  </si>
  <si>
    <t>Horizontale doorsnede - stootvoeg</t>
  </si>
  <si>
    <t>Horizontalni rez – oblikovanje spoja</t>
  </si>
  <si>
    <t>Horisontell sektion – fogbildning</t>
  </si>
  <si>
    <t>Vandret snit – samling</t>
  </si>
  <si>
    <t>Horisontalsnitt – falsoppbygging</t>
  </si>
  <si>
    <t>Vodoravni presjek – zglobni spoj</t>
  </si>
  <si>
    <t>STOSSAUSBILDUNG</t>
  </si>
  <si>
    <t>joint connection</t>
  </si>
  <si>
    <t>GIUNTO DI TESTA</t>
  </si>
  <si>
    <t>FORMOWANIE POŁĄCZEŃ</t>
  </si>
  <si>
    <t>ILLESZTÉSES KIALAKÍTÁS</t>
  </si>
  <si>
    <t>VYTVORENIE STYKU</t>
  </si>
  <si>
    <t>STOOTVOEG</t>
  </si>
  <si>
    <t>OBLIKOVANJE SPOJA</t>
  </si>
  <si>
    <t>FOGBILDNING</t>
  </si>
  <si>
    <t>SAMLING</t>
  </si>
  <si>
    <t>FALSOPPBYGGING</t>
  </si>
  <si>
    <t>ZGLOBNA VEZA</t>
  </si>
  <si>
    <t>MAUERWINKEL</t>
  </si>
  <si>
    <t>WALL BRACKET</t>
  </si>
  <si>
    <t>ÉQUERRE MURALE</t>
  </si>
  <si>
    <t>ANGOLO DEL MURO</t>
  </si>
  <si>
    <t>ÚHEL (ZDIVO)</t>
  </si>
  <si>
    <t>NAROŻNIK ŚCIANY</t>
  </si>
  <si>
    <t>FALI SZÖGIDOM</t>
  </si>
  <si>
    <t>ROH MURIVA</t>
  </si>
  <si>
    <t>MUURHOEK</t>
  </si>
  <si>
    <t>ZIDNI KOT</t>
  </si>
  <si>
    <t>VÄGGVINKEL</t>
  </si>
  <si>
    <t>MURVINKEL</t>
  </si>
  <si>
    <t>ZIDNI KUTNI ELEMENT</t>
  </si>
  <si>
    <t>Siding &amp; Siding.X</t>
  </si>
  <si>
    <t>siding &amp; siding.X</t>
  </si>
  <si>
    <t>Siding et Siding.X</t>
  </si>
  <si>
    <t>Doga e Doga.X</t>
  </si>
  <si>
    <t>Siding och Siding.X</t>
  </si>
  <si>
    <t>Siding og Siding.X</t>
  </si>
  <si>
    <t>Fasadna kazeta i Fasadna kazeta.X</t>
  </si>
  <si>
    <t>SIDING &amp; SIDING.X (horizontal)</t>
  </si>
  <si>
    <t>SIDING and SIDING.X (horizontal)</t>
  </si>
  <si>
    <t>SIDING et SIDING.X (horizontal)</t>
  </si>
  <si>
    <t>DOGA E DOGA.X (orizzontale)</t>
  </si>
  <si>
    <t>SIDING &amp; SIDING.X (horizontální)</t>
  </si>
  <si>
    <t>SIDING &amp; SIDING.X (poziomo)</t>
  </si>
  <si>
    <t>SIDING &amp; SIDING.X (vízszintes)</t>
  </si>
  <si>
    <t>SIDING &amp; SIDING.X (horizontálny)</t>
  </si>
  <si>
    <t>SIDING &amp; SIDING.X (horizontaal)</t>
  </si>
  <si>
    <t>SIDING &amp; SIDING.X (horizontalno)</t>
  </si>
  <si>
    <t>SIDING OCH SIDING.X (horisontell)</t>
  </si>
  <si>
    <t>SIDING &amp; SIDING.X (horisontal)</t>
  </si>
  <si>
    <t>SIDING og SIDING.X (horisontal)</t>
  </si>
  <si>
    <t>FASADNA KAZETA I FASADNA KAZETA.X (vodoravne)</t>
  </si>
  <si>
    <t>mit Schattenfuge</t>
  </si>
  <si>
    <t>with shadow gap (PREFA)</t>
  </si>
  <si>
    <t>avec joint creux</t>
  </si>
  <si>
    <t>con fuga</t>
  </si>
  <si>
    <t>se spárou</t>
  </si>
  <si>
    <t>z fugami cieniowymi</t>
  </si>
  <si>
    <t>árnyékfugával</t>
  </si>
  <si>
    <t>s tieňovou špárou</t>
  </si>
  <si>
    <t>met schaduwvoeg</t>
  </si>
  <si>
    <t>s senčno fugo</t>
  </si>
  <si>
    <t>med skuggfog</t>
  </si>
  <si>
    <t>med skyggefuge</t>
  </si>
  <si>
    <t>med skyggespalte</t>
  </si>
  <si>
    <t>s naglašenim spojem</t>
  </si>
  <si>
    <t>ohne Schattenfuge</t>
  </si>
  <si>
    <t>without shadow gap (PREFA)</t>
  </si>
  <si>
    <t>sans joint creux</t>
  </si>
  <si>
    <t>senza fuga</t>
  </si>
  <si>
    <t>bez spáry</t>
  </si>
  <si>
    <t>bez fug cieniowych</t>
  </si>
  <si>
    <t>árnyékfuga nélkül</t>
  </si>
  <si>
    <t>bez tieňovej špáry</t>
  </si>
  <si>
    <t>zonder schaduwvoeg</t>
  </si>
  <si>
    <t>brez senčne fuge</t>
  </si>
  <si>
    <t>utan skuggfog</t>
  </si>
  <si>
    <t>uden skyggefuge</t>
  </si>
  <si>
    <t>uten skyggespalte</t>
  </si>
  <si>
    <t>bez naglašenog spoja</t>
  </si>
  <si>
    <t>SIDING MIT UZ-PROFIL</t>
  </si>
  <si>
    <t>SIDING WITH UZ-PROFILE</t>
  </si>
  <si>
    <t>SIDING AVEC PROFIL UZ</t>
  </si>
  <si>
    <t>DOGA CON PROFILO UZ</t>
  </si>
  <si>
    <t>SIDING S PROFILEM UZ</t>
  </si>
  <si>
    <t>SIDING Z PROFILEM UZ</t>
  </si>
  <si>
    <t>SIDING UZ-PROFILLAL</t>
  </si>
  <si>
    <t>SIDING S UZ-PROFILOM</t>
  </si>
  <si>
    <t>SIDING MET UZ-PROFIEL</t>
  </si>
  <si>
    <t>SIDING Z UZ-PROFILOM</t>
  </si>
  <si>
    <t>SIDING MED UZ-PROFIL</t>
  </si>
  <si>
    <t>FASADNA KAZETA S UZ PROFILOM</t>
  </si>
  <si>
    <t>Clip antivento</t>
  </si>
  <si>
    <t>Pojistný klip proti větru</t>
  </si>
  <si>
    <t>Klips zabezpieczeń odgromowych</t>
  </si>
  <si>
    <t>viharkapocs</t>
  </si>
  <si>
    <t>poistný veterný klip</t>
  </si>
  <si>
    <t>Stormbeveiligingsclip</t>
  </si>
  <si>
    <t>stormsäkerhetsklämma</t>
  </si>
  <si>
    <t>Stormsikringsclips</t>
  </si>
  <si>
    <t>Stormsikringsklips</t>
  </si>
  <si>
    <t>Džač za zaštitu od olujnog nevremena</t>
  </si>
  <si>
    <t>Vertikalschnitt – Oberer Abschluss</t>
  </si>
  <si>
    <t>Vertikální řez – Horní ukončení</t>
  </si>
  <si>
    <t>Przekrój pionowy – zakończenie górne</t>
  </si>
  <si>
    <t>vertikálny rez – horné ukončenie</t>
  </si>
  <si>
    <t>Verticale doorsnede - bovenste afsluiting</t>
  </si>
  <si>
    <t>Vertikalni rez – zgornji zaključek</t>
  </si>
  <si>
    <t>Vertikal sektion – övre anslutning</t>
  </si>
  <si>
    <t>Tværsnit – øvre afslutning</t>
  </si>
  <si>
    <t>Vertikalsnitt – øvre avslutning</t>
  </si>
  <si>
    <t>Okomiti presjek – gornji završetak</t>
  </si>
  <si>
    <t>Vertikalschnitt – Produktübersicht</t>
  </si>
  <si>
    <t>vertical cross-section — product overview</t>
  </si>
  <si>
    <t>Section verticale — Aperçu des produits</t>
  </si>
  <si>
    <t>Sezione verticale - Panoramica dei prodotti</t>
  </si>
  <si>
    <t>Vertikální řez – Přehled produktů</t>
  </si>
  <si>
    <t>Przekrój pionowy – przegląd produktów</t>
  </si>
  <si>
    <t>függőleges metszet – termékek áttekintése</t>
  </si>
  <si>
    <t>vertikálny rez – prehľad produktov</t>
  </si>
  <si>
    <t>Verticale doorsnede - productoverzicht</t>
  </si>
  <si>
    <t>Vertikalni rez – pregled izdelkov</t>
  </si>
  <si>
    <t>Vertikal sektion – produktöversikt</t>
  </si>
  <si>
    <t>Tværsnit – produktoversigt</t>
  </si>
  <si>
    <t>Vertikalsnitt – produktoversikt</t>
  </si>
  <si>
    <t>Okomiti presjek – pregled proizvoda</t>
  </si>
  <si>
    <t>horizontal</t>
  </si>
  <si>
    <t>orizzontale</t>
  </si>
  <si>
    <t>horizontální</t>
  </si>
  <si>
    <t>poziomy</t>
  </si>
  <si>
    <t>vízszintes</t>
  </si>
  <si>
    <t>horizontálny</t>
  </si>
  <si>
    <t>horizontaal</t>
  </si>
  <si>
    <t>horizontalno</t>
  </si>
  <si>
    <t>horisontell</t>
  </si>
  <si>
    <t>horisontal</t>
  </si>
  <si>
    <t>vodoravno</t>
  </si>
  <si>
    <t>SIDING &amp; SIDING.X (vertikal)</t>
  </si>
  <si>
    <t>SIDING and SIDING.X (vertical)</t>
  </si>
  <si>
    <t>SIDING et SIDING.X (vertical)</t>
  </si>
  <si>
    <t>DOGA E DOGA.X (verticale)</t>
  </si>
  <si>
    <t>SIDING &amp; SIDING.X (vertikální)</t>
  </si>
  <si>
    <t>Siding &amp; Siding.X (pionowy)</t>
  </si>
  <si>
    <t>SIDING &amp; SIDING.X (függőleges)</t>
  </si>
  <si>
    <t>SIDING &amp; SIDING.X (vertikálny)</t>
  </si>
  <si>
    <t>SIDING &amp; SIDING.X (verticaal)</t>
  </si>
  <si>
    <t>SIDING &amp; SIDING.X (vertikalno)</t>
  </si>
  <si>
    <t>SIDING OCH SIDING.X (vertikal)</t>
  </si>
  <si>
    <t>SIDING og SIDING.X (vertikal)</t>
  </si>
  <si>
    <t>FASADNA KAZETA i FASADNA KAZETA.X (okomito)</t>
  </si>
  <si>
    <t>AUSSENECKE (Variante 1)</t>
  </si>
  <si>
    <t>EXTERNAL CORNER (variant 1)</t>
  </si>
  <si>
    <t>ANGLE SORTANT (variante 1)</t>
  </si>
  <si>
    <t>ANGOLO ESTERNO (variante 1)</t>
  </si>
  <si>
    <t>VNĚJŠÍ ROH (varianta 1)</t>
  </si>
  <si>
    <t>NAROŻNIK ZEWNĘTRZNY (wariant 1)</t>
  </si>
  <si>
    <t>KÜLSŐ SAROK (1. változat)</t>
  </si>
  <si>
    <t>VONKAJŠÍ ROHOVÝ PROFIL (variant 1)</t>
  </si>
  <si>
    <t>BUITENHOEK (variant 1)</t>
  </si>
  <si>
    <t>ZUNANJI VOGAL (različica 1)</t>
  </si>
  <si>
    <t>YTTERHÖRN (Variant 1)</t>
  </si>
  <si>
    <t>YDERHJØRNE (variant 1)</t>
  </si>
  <si>
    <t>YTTERHJØRNE (variant 1)</t>
  </si>
  <si>
    <t>VANJSKI KUT (varijanta 1)</t>
  </si>
  <si>
    <t>AUSSENECKE (Variante 2)</t>
  </si>
  <si>
    <t>EXTERNAL CORNER (variant 2)</t>
  </si>
  <si>
    <t>ANGLE SORTANT (variante 2)</t>
  </si>
  <si>
    <t>ANGOLO ESTERNO (variante 2)</t>
  </si>
  <si>
    <t>VNĚJŠÍ ROH (varianta 2)</t>
  </si>
  <si>
    <t>NAROŻNIK ZEWNĘTRZNY (wariant 2)</t>
  </si>
  <si>
    <t>KÜLSŐ SAROK (2. változat)</t>
  </si>
  <si>
    <t>VONKAJŠÍ ROHOVÝ PROFIL (variant 2)</t>
  </si>
  <si>
    <t>BUITENHOEK (variant 2)</t>
  </si>
  <si>
    <t>ZUNANJI VOGAL (različica 2)</t>
  </si>
  <si>
    <t>YTTERHÖRN (Variant 2)</t>
  </si>
  <si>
    <t>YDERHJØRNE (variant 2)</t>
  </si>
  <si>
    <t>YTTERHJØRNE (variant 2)</t>
  </si>
  <si>
    <t>VANJSKI KUT (varijanta 2)</t>
  </si>
  <si>
    <t>FENSTERSTURZ MIT RAFFSTORE</t>
  </si>
  <si>
    <t>WINDOW LINTEL WITH BLINDS</t>
  </si>
  <si>
    <t>LINTEAU AVEC STORE À LAMELLES</t>
  </si>
  <si>
    <t>ARCHITRAVE DELLA FINESTRA CON FRANGISOLE</t>
  </si>
  <si>
    <t>OKENNÍ PŘEKLAD S VENKOVNÍ ŽALUZIÍ</t>
  </si>
  <si>
    <t>NADPROŻE OKIENNE Z ŻALUZJĄ ZEWNĘTRZNĄ</t>
  </si>
  <si>
    <t>ABLAKTOK REDŐNNYEL</t>
  </si>
  <si>
    <t>OKENNÝ PREKLAD S VONKAJŠOU ŽALÚZIOU RAFFSTORE</t>
  </si>
  <si>
    <t>VENSTERLATEI MET EXTERNE JALOEZIEËN</t>
  </si>
  <si>
    <t>PREVIS OKNA Z ŽALUZIJO</t>
  </si>
  <si>
    <t>ÖVERLIGGARE MED PERSIENN</t>
  </si>
  <si>
    <t>VINDUESOVERLIGGER MED PERSIENNE</t>
  </si>
  <si>
    <t>OVERLIGGER MED PERSIENNE</t>
  </si>
  <si>
    <t>NADVOJ ZA PROZOR SA ŽALUZINAMA</t>
  </si>
  <si>
    <t>Horizontalschnitt – AUSSENECKE (Variante 1)</t>
  </si>
  <si>
    <t>horizontal cross-section — EXTERNAL CORNER (variant 1)</t>
  </si>
  <si>
    <t>section horizontale — ANGLE SORTANT (variante 1)</t>
  </si>
  <si>
    <t>Sezione orizzontale - ANGOLO ESTERNO (variante 1)</t>
  </si>
  <si>
    <t>Horizontální řez – VNĚJŠÍ ROH (varianta 1)</t>
  </si>
  <si>
    <t>Przekrój poziomy – NAROŻNIK ZEWNĘTRZNY (wariant 1)</t>
  </si>
  <si>
    <t>vízszintes metszet – KÜLSŐ SAROK (1. változat)</t>
  </si>
  <si>
    <t>horizontálny rez – VONKAJŠÍ ROHOVÝ PROFIL (variant 1)</t>
  </si>
  <si>
    <t>Horizontale doorsnede - BUITENHOEK (variant 1)</t>
  </si>
  <si>
    <t>Horizontalni rez – ZUNANJI VOGAL (različica 1)</t>
  </si>
  <si>
    <t>Horisontell sektion – YTTERHÖRN (variant 1)</t>
  </si>
  <si>
    <t>Vandret snit – YDERHJØRNE (variant 1)</t>
  </si>
  <si>
    <t>Horisontalt snitt – YTTERHJØRNE (variant 1)</t>
  </si>
  <si>
    <t>Vodoravni presjek – VANJSKI KUT (varijanta 1)</t>
  </si>
  <si>
    <t>Horizontalschnitt – AUSSENECKE (Variante 2)</t>
  </si>
  <si>
    <t>horizontal cross-section — EXTERNAL CORNER (variant 2)</t>
  </si>
  <si>
    <t>section horizontale — ANGLE SORTANT (variante 2)</t>
  </si>
  <si>
    <t>Sezione orizzontale - ANGOLO ESTERNO (variante 2)</t>
  </si>
  <si>
    <t>Horizontální řez – VNĚJŠÍ ROH (varianta 2)</t>
  </si>
  <si>
    <t>Przekrój poziomy – NAROŻNIK ZEWNĘTRZNY (wariant 2)</t>
  </si>
  <si>
    <t>vízszintes metszet – KÜLSŐ SAROK (2. változat)</t>
  </si>
  <si>
    <t>horizontálny rez – VONKAJŠÍ ROHOVÝ PROFIL (variant 2)</t>
  </si>
  <si>
    <t>Horizontale doorsnede - BUITENHOEK (variant 2)</t>
  </si>
  <si>
    <t>Horizontalni rez – ZUNANJI VOGAL (različica 2)</t>
  </si>
  <si>
    <t>Horisontell sektion – YTTERHÖRN (variant 2)</t>
  </si>
  <si>
    <t>Vandret snit – YDERHJØRNE (variant 2)</t>
  </si>
  <si>
    <t>Horisontalt snitt – YTTERHJØRNE (variant 2)</t>
  </si>
  <si>
    <t>Vodoravni presjek – VANJSKI KUT (varijanta 2)</t>
  </si>
  <si>
    <t>offene Fugen</t>
  </si>
  <si>
    <t>open joints</t>
  </si>
  <si>
    <t>joints creux</t>
  </si>
  <si>
    <t>fughe aperte</t>
  </si>
  <si>
    <t>otevřené spáry</t>
  </si>
  <si>
    <t>fugi otwarte</t>
  </si>
  <si>
    <t>nyitott fugák</t>
  </si>
  <si>
    <t>otvorené škáry</t>
  </si>
  <si>
    <t>Open voegen</t>
  </si>
  <si>
    <t>Odprta fuga</t>
  </si>
  <si>
    <t>öppna fogar</t>
  </si>
  <si>
    <t>åbne fuger</t>
  </si>
  <si>
    <t>Åpne fuger</t>
  </si>
  <si>
    <t>otvorene fuge</t>
  </si>
  <si>
    <t>PREFABOND</t>
  </si>
  <si>
    <t>PREFABOND (geklebt)</t>
  </si>
  <si>
    <t>PREFABOND (glued)</t>
  </si>
  <si>
    <t>PREFABOND (collé)</t>
  </si>
  <si>
    <t>PREFABOND (incollato)</t>
  </si>
  <si>
    <t>PREFABOND (lepené)</t>
  </si>
  <si>
    <t>PREFABOND (klejone)</t>
  </si>
  <si>
    <t>PREFABOND (ragasztott)</t>
  </si>
  <si>
    <t>PREFABOND (lepený)</t>
  </si>
  <si>
    <t>PREFABOND (gelijmd)</t>
  </si>
  <si>
    <t>PREFABOND (lepljeno)</t>
  </si>
  <si>
    <t>PREFABOND (limmad)</t>
  </si>
  <si>
    <t>PREFABOND (limet)</t>
  </si>
  <si>
    <t>PREFABOND (limt)</t>
  </si>
  <si>
    <t>PREFABOND (lijepljeno)</t>
  </si>
  <si>
    <t>Vertikalschnitt – Wandanschluss</t>
  </si>
  <si>
    <t>vertical cross-section – wall connection</t>
  </si>
  <si>
    <t>section verticale —raccordement de couloir latéral</t>
  </si>
  <si>
    <t>Sezione verticale - Raccordo a parete</t>
  </si>
  <si>
    <t>Vertikální řez – Napojení na zeď</t>
  </si>
  <si>
    <t>Przekrój pionowy – połączenie ściany</t>
  </si>
  <si>
    <t>függőleges metszet – fali csatlakozás</t>
  </si>
  <si>
    <t>vertikálny rez – ukončenie pri stene</t>
  </si>
  <si>
    <t>Verticale doorsnede - wandaansluiting</t>
  </si>
  <si>
    <t>Vertikalni rez – stenski priključek</t>
  </si>
  <si>
    <t>Vertikal sektion – vägganslutning</t>
  </si>
  <si>
    <t>Tværsnit – vægtilslutning</t>
  </si>
  <si>
    <t>Vertikalt snitt – veggtilkobling</t>
  </si>
  <si>
    <t>Okomiti presjek – zidni spoj</t>
  </si>
  <si>
    <t>FENSTERLAIBUNG (Variante 1)</t>
  </si>
  <si>
    <t>window reveals (variant 1)</t>
  </si>
  <si>
    <t>tableau de fenêtre (variante 1)</t>
  </si>
  <si>
    <t>INTRADOSSO DELLA FINESTRA (variante 1)</t>
  </si>
  <si>
    <t>OSTĚNÍ OKNA (varianta 1)</t>
  </si>
  <si>
    <t>OŚCIEŻ OKIENNA (wariant 1)</t>
  </si>
  <si>
    <t>ABLAKKÁVA (1. változat)</t>
  </si>
  <si>
    <t>OSTENIE OKNA (variant 1)</t>
  </si>
  <si>
    <t>RAAMOPENING (variant 1)</t>
  </si>
  <si>
    <t>OKENSKA ŠPALETA (različica 1)</t>
  </si>
  <si>
    <t>FÖNSTERSMYG (variant 1)</t>
  </si>
  <si>
    <t>VINDUESKARM (Variant 1)</t>
  </si>
  <si>
    <t>VINDUSÅPNING (variant 1)</t>
  </si>
  <si>
    <t>NIŠA PROZORA (varijanta 1)</t>
  </si>
  <si>
    <t>FENSTERLAIBUNG (Variante 2)</t>
  </si>
  <si>
    <t>window reveals (variant 2)</t>
  </si>
  <si>
    <t>tableau de fenêtre (variante 2)</t>
  </si>
  <si>
    <t>INTRADOSSO DELLA FINESTRA (variante 2)</t>
  </si>
  <si>
    <t>OSTĚNÍ OKNA (varianta 2)</t>
  </si>
  <si>
    <t>OŚCIEŻ OKIENNA (wariant 2)</t>
  </si>
  <si>
    <t>ABLAKKÁVA (2. változat)</t>
  </si>
  <si>
    <t>OSTENIE OKNA (variant 2)</t>
  </si>
  <si>
    <t>RAAMOPENING (variant 2)</t>
  </si>
  <si>
    <t>OKENSKA ŠPALETA (različica 2)</t>
  </si>
  <si>
    <t>FÖNSTERSMYG (variant 2)</t>
  </si>
  <si>
    <t>VINDUESKARM (Variant 2)</t>
  </si>
  <si>
    <t>VINDUSÅPNING (variant 2)</t>
  </si>
  <si>
    <t>NIŠA PROZORA (varijanta 2)</t>
  </si>
  <si>
    <t>Horizontalschnitt – FENSTERLAIBUNG (Variante 1)</t>
  </si>
  <si>
    <t>horizontal cross-section — window reveals (variant 1)</t>
  </si>
  <si>
    <t>section horizontale — tableau de fenêtre (variante 1)</t>
  </si>
  <si>
    <t>Sezione orizzontale - INTRADOSSO DELLA FINESTRA (variante 1)</t>
  </si>
  <si>
    <t>Horizontální řez – OSTĚNÍ OKNA (varianta 1)</t>
  </si>
  <si>
    <t>Przekrój poziomy – OŚCIEŻE OKIENNE (wariant 1)</t>
  </si>
  <si>
    <t>vízszintes metszet – ABLAKKÁVA (1. változat)</t>
  </si>
  <si>
    <t>horizontálny rez – OSTENIE OKNA (variant 1)</t>
  </si>
  <si>
    <t>Horizontale doorsnede - RAAMOPENING (variant 1)</t>
  </si>
  <si>
    <t>Horizontalni rez – OKENSKA ŠPALETA (različica 1)</t>
  </si>
  <si>
    <t>horisontalsektion – FÖNSTERSMYG (variant 1)</t>
  </si>
  <si>
    <t>Vandret snit – VINDUESKARM (variant 1)</t>
  </si>
  <si>
    <t>Horisontalt snitt – VINDUSÅPNING (variant 1)</t>
  </si>
  <si>
    <t>Vodoravni presjek – NIŠA PROZORA (varijanta 1)</t>
  </si>
  <si>
    <t>Horizontalschnitt – FENSTERLAIBUNG (Variante 2)</t>
  </si>
  <si>
    <t>horizontal cross-section — window reveals (variant 2)</t>
  </si>
  <si>
    <t>section horizontale — tableau de fenêtre (variante 2)</t>
  </si>
  <si>
    <t>Sezione orizzontale - INTRADOSSO DELLA FINESTRA (variante 2)</t>
  </si>
  <si>
    <t>Horizontální řez – OSTĚNÍ OKNA (varianta 2)</t>
  </si>
  <si>
    <t>Przekrój poziomy – OŚCIEŻE OKIENNE (wariant 2)</t>
  </si>
  <si>
    <t>vízszintes metszet – ABLAKKÁVA (2. változat)</t>
  </si>
  <si>
    <t>horizontálny rez – OSTENIE OKNA (variant 2)</t>
  </si>
  <si>
    <t>Horizontale doorsnede - RAAMOPENING (variant 2)</t>
  </si>
  <si>
    <t>Horizontalni rez – OKENSKA ŠPALETA (različica 2)</t>
  </si>
  <si>
    <t>horisontalsektion – FÖNSTERSMYG (variant 2)</t>
  </si>
  <si>
    <t>Vandret snit – VINDUESKARM (variant 2)</t>
  </si>
  <si>
    <t>Horisontalt snitt – VINDUSÅPNING (variant 2)</t>
  </si>
  <si>
    <t>Vodoravni presjek – NIŠA PROZORA (varijanta 2)</t>
  </si>
  <si>
    <t>PREFABOND (mechanisch befestigt)</t>
  </si>
  <si>
    <t>PREFABOND (fastened mechanically)</t>
  </si>
  <si>
    <t>PREFABOND (fixation mécanique)</t>
  </si>
  <si>
    <t>PREFABOND (fissato meccanicamente)</t>
  </si>
  <si>
    <t>PREFABOND (mechanicky připevněný)</t>
  </si>
  <si>
    <t>PREFABOND (mocowanie mechaniczne)</t>
  </si>
  <si>
    <t>PREFABOND (mechanikusan rögzítve)</t>
  </si>
  <si>
    <t>PREFABOND (mechanicky kotvený)</t>
  </si>
  <si>
    <t>PREFABOND (mechanisch bevestigd)</t>
  </si>
  <si>
    <t>PREFABOND (mehanska pritrditev)</t>
  </si>
  <si>
    <t>PREFABOND (mekaniskt fäst)</t>
  </si>
  <si>
    <t>PREFABOND (mekanisk fastgjort)</t>
  </si>
  <si>
    <t>PREFABOND (mekanisk festet)</t>
  </si>
  <si>
    <t>PREFABOND (mehanički pričvršćeno)</t>
  </si>
  <si>
    <t>Abschlussprofil</t>
  </si>
  <si>
    <t>closing profile</t>
  </si>
  <si>
    <t>profil de fin</t>
  </si>
  <si>
    <t>Zaključni profil</t>
  </si>
  <si>
    <t>Taschenprofil für Eckwinkel außen</t>
  </si>
  <si>
    <t>channel profile for external corner</t>
  </si>
  <si>
    <t>profil replié pour équerre d’angle sortant</t>
  </si>
  <si>
    <t>Profilo ripiegato per angolare esterno</t>
  </si>
  <si>
    <t>Ukončovací profil pro rohový úhelník vnější</t>
  </si>
  <si>
    <t>Profil kieszeniowy dla narożnika zewnętrznego</t>
  </si>
  <si>
    <t>zsebes profil külső sarokszeglethez</t>
  </si>
  <si>
    <t>kapsový profil pre vonkajší rohový profil</t>
  </si>
  <si>
    <t>Zakprofiel voor buitenhoek</t>
  </si>
  <si>
    <t>Žepni profil za kotnik zunaj</t>
  </si>
  <si>
    <t>fickprofil för utvändiga hörnfästen</t>
  </si>
  <si>
    <t>Taskeprofil til ydre hjørnevinkel</t>
  </si>
  <si>
    <t>Lommeprofil for hjørnevinkel utvendig</t>
  </si>
  <si>
    <t>C profil za kutni element, vanjski</t>
  </si>
  <si>
    <t>Taschenprofil für Eckwinkel innen</t>
  </si>
  <si>
    <t>channel profile for internal corner</t>
  </si>
  <si>
    <t>profil replié pour équerre d’angle rentrant</t>
  </si>
  <si>
    <t>Profilo ripiegato per angolare interno</t>
  </si>
  <si>
    <t>Ukončovací profil pro rohový úhelník vnitřní</t>
  </si>
  <si>
    <t>Profil kieszeniowy dla narożnika wewnętrznego</t>
  </si>
  <si>
    <t>zsebes profil belső sarokszeglethez</t>
  </si>
  <si>
    <t>kapsový profil pre vnútorný rohový profil</t>
  </si>
  <si>
    <t>Zakprofiel voor binnenhoek</t>
  </si>
  <si>
    <t>Žepni profil za kotnik znotraj</t>
  </si>
  <si>
    <t>fickprofil för invändiga hörnfästen</t>
  </si>
  <si>
    <t>Taskeprofil til indre hjørnevinkel</t>
  </si>
  <si>
    <t>Lommeprofil for hjørnevinkel innvendig</t>
  </si>
  <si>
    <t>C profil za kutni element, unutarnji</t>
  </si>
  <si>
    <t>Wandraute 44 × 44</t>
  </si>
  <si>
    <t>rhomboid façade tile 44 × 44 (PREFA)</t>
  </si>
  <si>
    <t>losange de façade 44 × 44</t>
  </si>
  <si>
    <t>Scaglia per facciata 44 × 44</t>
  </si>
  <si>
    <t>Fasádní šablona 44 × 44</t>
  </si>
  <si>
    <t>Romb fasadowy 44 × 44</t>
  </si>
  <si>
    <t>homlokzatburkoló rombusz 44 × 44</t>
  </si>
  <si>
    <t>fasádna šablóna 44 × 44</t>
  </si>
  <si>
    <t>Wandspant 44 x 44</t>
  </si>
  <si>
    <t>Stenski romb 44 × 44</t>
  </si>
  <si>
    <t>väggdiamant 44 × 44</t>
  </si>
  <si>
    <t>Vægrombe 44 × 44</t>
  </si>
  <si>
    <t>Veggrombe 44 × 44</t>
  </si>
  <si>
    <t>Zidni romb 44 × 44</t>
  </si>
  <si>
    <t>SCHNÜRMASS</t>
  </si>
  <si>
    <t>CHALK-LINE SPACING</t>
  </si>
  <si>
    <t>TRAÇAGE</t>
  </si>
  <si>
    <t>MISURA DEL CAVO</t>
  </si>
  <si>
    <t>MÍRA (PROVÁZEK)</t>
  </si>
  <si>
    <t>WYMIAR OBRYSU</t>
  </si>
  <si>
    <t>ZSINÓRMÉRET</t>
  </si>
  <si>
    <t>ROZMER ŠNÚROVANIA</t>
  </si>
  <si>
    <t>Vetersluiting</t>
  </si>
  <si>
    <t>VRVIČNA MERA</t>
  </si>
  <si>
    <t>SNÖRMÅTT</t>
  </si>
  <si>
    <t>MÅL</t>
  </si>
  <si>
    <t>SNORMÅL</t>
  </si>
  <si>
    <t>DIMENZIJE VEZA</t>
  </si>
  <si>
    <t>Startplatte für Wandraute 44 × 44</t>
  </si>
  <si>
    <t>leading plate for rhomboid façade tile 44 × 44 (PREFA)</t>
  </si>
  <si>
    <t>demi-losange de départ 44 × 44 (façade)</t>
  </si>
  <si>
    <t>Scaglia di partenza per scaglia per copertura 44 × 44</t>
  </si>
  <si>
    <t>Startovací fasádní šablona 44 × 44</t>
  </si>
  <si>
    <t>Dachówka początkowa dla rombu ściennego 44 × 44</t>
  </si>
  <si>
    <t>indítóelem 44 × 44-as homlokzatburkoló rombuszhoz</t>
  </si>
  <si>
    <t>štartovacia šablóna pre fasádnu šablónu 44 × 44</t>
  </si>
  <si>
    <t>Startplaat voor wandspant 44 x 44</t>
  </si>
  <si>
    <t>Začetna plošča za stenski romb 44 × 44</t>
  </si>
  <si>
    <t>startplåt för väggdiamant 44 × 44</t>
  </si>
  <si>
    <t>Startplade til vægrombe 44 × 44</t>
  </si>
  <si>
    <t>Startplate for veggrombe 44 × 44</t>
  </si>
  <si>
    <t>Početna ploča za zidni romb 44 × 44</t>
  </si>
  <si>
    <t>Abdeckstreifen (Variante 1)</t>
  </si>
  <si>
    <t>cover flashing (variant 1)</t>
  </si>
  <si>
    <t>bande de recouvrement (variante 1)</t>
  </si>
  <si>
    <t>Bandella di copertura (variante 1)</t>
  </si>
  <si>
    <t>Krycí pás (varianta 1)</t>
  </si>
  <si>
    <t>Maskownica (wariant 1)</t>
  </si>
  <si>
    <t>takarócsík (1. változat)</t>
  </si>
  <si>
    <t>krycí pásik (variant 1)</t>
  </si>
  <si>
    <t>Afdekstroken (variant 1)</t>
  </si>
  <si>
    <t>Prekrivni trak (različica 1)</t>
  </si>
  <si>
    <t>maskeringsremsor (variant 1)</t>
  </si>
  <si>
    <t>Afdækningsstrimler (variant 1)</t>
  </si>
  <si>
    <t>Dekklister (variant 1)</t>
  </si>
  <si>
    <t>Pokrovna traka (varijanta 1)</t>
  </si>
  <si>
    <t>external corner for ripple profile</t>
  </si>
  <si>
    <t>sliding clip for ripple profile</t>
  </si>
  <si>
    <t>Taschenprofil für Eckprofil</t>
  </si>
  <si>
    <t>channel profile for corner profile</t>
  </si>
  <si>
    <t>profil replié pour profil d’angle</t>
  </si>
  <si>
    <t>Profilo ripiegato per profilo angolare</t>
  </si>
  <si>
    <t>Ukončovací profil pro rohový profil</t>
  </si>
  <si>
    <t>Profil kieszeniowy dla narożnika</t>
  </si>
  <si>
    <t>zsebes profil sarokprofilhoz</t>
  </si>
  <si>
    <t>kapsový profil pre rohový profil</t>
  </si>
  <si>
    <t>Zakprofiel voor hoekprofiel</t>
  </si>
  <si>
    <t>Žepni profil za vogalni profil</t>
  </si>
  <si>
    <t>fickprofil för hörnprofil</t>
  </si>
  <si>
    <t>Taskeprofil til hjørnevinkel</t>
  </si>
  <si>
    <t>Lommeprofil for hjørneprofil</t>
  </si>
  <si>
    <t>C profil za kutni profil</t>
  </si>
  <si>
    <t>Abdeckung für senkrechte Stoßausbildung</t>
  </si>
  <si>
    <t>cover for vertical joint connection</t>
  </si>
  <si>
    <t>cache de joint vertical</t>
  </si>
  <si>
    <t>Copertura per giunto di testa verticale</t>
  </si>
  <si>
    <t>Kryt pro svislé provedení styku</t>
  </si>
  <si>
    <t>Pokrycie formowania połączeń pionowych</t>
  </si>
  <si>
    <t>takaróelem függőleges illesztéses kialakításhoz</t>
  </si>
  <si>
    <t>krycí profil na zvislé vytvorenie styku</t>
  </si>
  <si>
    <t>Afdekking voor verticale stootvoeg</t>
  </si>
  <si>
    <t>Pokrov za navpični oblikovani spoj</t>
  </si>
  <si>
    <t>beklädnad för vertikal fogbildning</t>
  </si>
  <si>
    <t>Afdækning til lodret samling</t>
  </si>
  <si>
    <t>Tildekking for vinkelrett falsoppbygging</t>
  </si>
  <si>
    <t>Pokrov za okomiti zglobni spoj</t>
  </si>
  <si>
    <t>Abschlussprofil für Zackenprofil</t>
  </si>
  <si>
    <t>closing profile for serrated profile (PREFA)</t>
  </si>
  <si>
    <t>profil de fin pour profil triangle</t>
  </si>
  <si>
    <t>Profilo di chiusura per profilo a zeta</t>
  </si>
  <si>
    <t>Ukončovací profil pro pilový profil</t>
  </si>
  <si>
    <t>Profil końcowy do profilu trójkątnego</t>
  </si>
  <si>
    <t>záróprofil fogazott profilhoz</t>
  </si>
  <si>
    <t>ukončovací profil pre prelamovaný profil</t>
  </si>
  <si>
    <t>Afsluitprofiel voor zakprofiel</t>
  </si>
  <si>
    <t>Zaključni profil za zobčast profil</t>
  </si>
  <si>
    <t>ändprofil för tandad profil</t>
  </si>
  <si>
    <t>Afslutningsprofil til takket profil</t>
  </si>
  <si>
    <t>Endeprofil for sikksakkprofil</t>
  </si>
  <si>
    <t>Završni profil za zupčasti profil</t>
  </si>
  <si>
    <t>sliding clip for serrated profile</t>
  </si>
  <si>
    <t>GESCHOSSTRENNUNG</t>
  </si>
  <si>
    <t>STOREY SEPARATION</t>
  </si>
  <si>
    <t>SÉPARATION D’ÉTAGES</t>
  </si>
  <si>
    <t>SEPARAZIONE DEI PIANI</t>
  </si>
  <si>
    <t>ODDĚLENÍ PATRA</t>
  </si>
  <si>
    <t>ODDZIELENIE PODŁOGI</t>
  </si>
  <si>
    <t>EMELETELVÁLASZTÓ</t>
  </si>
  <si>
    <t>ODDELENIE POSCHODIA</t>
  </si>
  <si>
    <t>VLOERAFSCHEIDING</t>
  </si>
  <si>
    <t>LOČITEV NADSTROPJA</t>
  </si>
  <si>
    <t>VÅNINGSSEPARATION</t>
  </si>
  <si>
    <t>ETAGEADSKILLELSE</t>
  </si>
  <si>
    <t>ETASJESKILLE</t>
  </si>
  <si>
    <t>ODVAJANJE KATOVA</t>
  </si>
  <si>
    <t>height</t>
  </si>
  <si>
    <t>Altezza</t>
  </si>
  <si>
    <t>Výška</t>
  </si>
  <si>
    <t>Wysokość</t>
  </si>
  <si>
    <t>magasság</t>
  </si>
  <si>
    <t>výška</t>
  </si>
  <si>
    <t>Hoogte</t>
  </si>
  <si>
    <t>Višina</t>
  </si>
  <si>
    <t>höjd</t>
  </si>
  <si>
    <t>Højde</t>
  </si>
  <si>
    <t>Høyde</t>
  </si>
  <si>
    <t>Visina</t>
  </si>
  <si>
    <t>Bauteil</t>
  </si>
  <si>
    <t>construction part</t>
  </si>
  <si>
    <t>élément de construction</t>
  </si>
  <si>
    <t>Elemento costruttivo</t>
  </si>
  <si>
    <t>Díl</t>
  </si>
  <si>
    <t>Komponent</t>
  </si>
  <si>
    <t>szerkezeti elem</t>
  </si>
  <si>
    <t>konštrukčný diel</t>
  </si>
  <si>
    <t>Bouwdeel</t>
  </si>
  <si>
    <t>Komponenta</t>
  </si>
  <si>
    <t>komponent</t>
  </si>
  <si>
    <t>Byggedel</t>
  </si>
  <si>
    <t>Gesamtfläche</t>
  </si>
  <si>
    <t>overall area</t>
  </si>
  <si>
    <t>surface totale</t>
  </si>
  <si>
    <t>Superficie totale</t>
  </si>
  <si>
    <t>Celková plocha</t>
  </si>
  <si>
    <t>Powierzchnia całkowita</t>
  </si>
  <si>
    <t>összfelület</t>
  </si>
  <si>
    <t>celková plocha</t>
  </si>
  <si>
    <t>Totale oppervlakte</t>
  </si>
  <si>
    <t>Skupna površina</t>
  </si>
  <si>
    <t>totalarea</t>
  </si>
  <si>
    <t>Samlet overflade</t>
  </si>
  <si>
    <t>Samlet areal</t>
  </si>
  <si>
    <t>Ukupna površina</t>
  </si>
  <si>
    <t>Stückverhältnis auswählen</t>
  </si>
  <si>
    <t>choose proportion</t>
  </si>
  <si>
    <t>sélectionner la proportion</t>
  </si>
  <si>
    <t>Selezionare il rapporto dei pezzi</t>
  </si>
  <si>
    <t>Zvolit poměr kusů</t>
  </si>
  <si>
    <t>Wybór proporcji sztuk</t>
  </si>
  <si>
    <t>darabarány kiválasztása</t>
  </si>
  <si>
    <t>Zvoliť pomer kusov</t>
  </si>
  <si>
    <t>Stukverhouding kiezen</t>
  </si>
  <si>
    <t>Izberite razmerje kosov</t>
  </si>
  <si>
    <t>Välj styckförhållande</t>
  </si>
  <si>
    <t>Vælg stykforhold</t>
  </si>
  <si>
    <t>Velg stykkforhold</t>
  </si>
  <si>
    <t>Odaberite omjer komada</t>
  </si>
  <si>
    <t>Schritt</t>
  </si>
  <si>
    <t>step</t>
  </si>
  <si>
    <t>étape</t>
  </si>
  <si>
    <t>Fase</t>
  </si>
  <si>
    <t>Krok</t>
  </si>
  <si>
    <t>lépés</t>
  </si>
  <si>
    <t>krok</t>
  </si>
  <si>
    <t>Stap</t>
  </si>
  <si>
    <t>Korak</t>
  </si>
  <si>
    <t>steg</t>
  </si>
  <si>
    <t>Trin</t>
  </si>
  <si>
    <t>Skritt</t>
  </si>
  <si>
    <t>Abmessungen (Länge und Höhe) der zu berechnenden Fläche eintragen</t>
  </si>
  <si>
    <t xml:space="preserve">Dimensions (length and heigth) </t>
  </si>
  <si>
    <t>indiquer les dimensions (longueur et hauteur) de la surface à calculer</t>
  </si>
  <si>
    <t>Inserire le dimensioni (lunghezza e altezza) della superficie da calcolare</t>
  </si>
  <si>
    <t>Zapsat rozměry (délka a výška) plochy, která se musí vypočítat</t>
  </si>
  <si>
    <t>Wprowadzić wymiary (długość i wysokość) powierzchni do obliczenia.</t>
  </si>
  <si>
    <t>A kiszámítandó felület méreteinek megadása (hossz és magasság)</t>
  </si>
  <si>
    <t>Zapísať rozmery (dĺžka a výška) počítanej plochy</t>
  </si>
  <si>
    <t>Voer de afmetingen (lengte en hoogte) in van de te berekenen oppervlakte</t>
  </si>
  <si>
    <t>Vnesite dimenzije (dolžino in višino) površine, ki jo želite izračunati</t>
  </si>
  <si>
    <t>Ange måtten (längd och höjd) för området som ska beräknas</t>
  </si>
  <si>
    <t>Indtast målene (længde og højde) for det område, der skal beregnes</t>
  </si>
  <si>
    <t>Angi mål (lengde og høyde) for flaten som skal beregnes</t>
  </si>
  <si>
    <t>Unesite dimenzije (duljinu i visinu) površine koju treba izračunati</t>
  </si>
  <si>
    <t>Abdeckung V 25, entgratet</t>
  </si>
  <si>
    <t>Cover V 25, deburred</t>
  </si>
  <si>
    <t>cache de protection V 25, ébavuré</t>
  </si>
  <si>
    <t>Coperchio V 25, sbavato</t>
  </si>
  <si>
    <t>Kryt V 25, zafixování</t>
  </si>
  <si>
    <t>Osłona V 25, okrawana</t>
  </si>
  <si>
    <t>Takaróelem V 25, sorjázott</t>
  </si>
  <si>
    <t>krycí profil V 25, očistený</t>
  </si>
  <si>
    <t>Afdekking V 25, ontbraamd</t>
  </si>
  <si>
    <t>Zaščita V 25, odstranjeni robovi</t>
  </si>
  <si>
    <t>beklädnad V 25, avgradad</t>
  </si>
  <si>
    <t>Afdækning V 25, afgratet</t>
  </si>
  <si>
    <t>Tildekking V 25, avgradert</t>
  </si>
  <si>
    <t>Pokrov V 25, obrađen</t>
  </si>
  <si>
    <t>Abdeckung VO 25, entgratet</t>
  </si>
  <si>
    <t>Cover VO 25, deburred</t>
  </si>
  <si>
    <t>cache de protection VO 25, ébavuré</t>
  </si>
  <si>
    <t>Coperchio VO 25, sbavato</t>
  </si>
  <si>
    <t>Kryt VO 25, zafixování</t>
  </si>
  <si>
    <t>Osłona VO 25, okrawana</t>
  </si>
  <si>
    <t>Takaróelem VO 25, sorjázott</t>
  </si>
  <si>
    <t>krycí profil VO 25, očistený</t>
  </si>
  <si>
    <t>Afdekking VO 25, ontbraamd</t>
  </si>
  <si>
    <t>Zaščita VO 25, odstranjeni robovi</t>
  </si>
  <si>
    <t>beklädnad VO 25, avgradad</t>
  </si>
  <si>
    <t>Afdækning VO 25, afgratet</t>
  </si>
  <si>
    <t>Tildekking VO 25, avgradert</t>
  </si>
  <si>
    <t>Pokrov VO 25, obrađen</t>
  </si>
  <si>
    <t>[EH]</t>
  </si>
  <si>
    <t>[U]</t>
  </si>
  <si>
    <t>[UM]</t>
  </si>
  <si>
    <t>[m.j.]</t>
  </si>
  <si>
    <t>[j.m.]</t>
  </si>
  <si>
    <t>[eenheid]</t>
  </si>
  <si>
    <r>
      <rPr>
        <sz val="11"/>
        <color theme="1"/>
        <rFont val="Calibri"/>
        <family val="2"/>
        <scheme val="minor"/>
      </rPr>
      <t>[VV]</t>
    </r>
  </si>
  <si>
    <t>[Enh.]</t>
  </si>
  <si>
    <t>[Enhed]</t>
  </si>
  <si>
    <t>[L] Innenlichte</t>
  </si>
  <si>
    <t>[L] interior lights</t>
  </si>
  <si>
    <t>[E] vide lumière</t>
  </si>
  <si>
    <t>[L] luce netta</t>
  </si>
  <si>
    <t>[L] světlá šířka</t>
  </si>
  <si>
    <t>[L] wymiar wewnętrzny w świetle</t>
  </si>
  <si>
    <t>[L] svetlá šírka</t>
  </si>
  <si>
    <t>[dm] dagmaat</t>
  </si>
  <si>
    <r>
      <rPr>
        <sz val="11"/>
        <color theme="1"/>
        <rFont val="Calibri"/>
        <family val="2"/>
        <scheme val="minor"/>
      </rPr>
      <t>[L] notranja odprtina</t>
    </r>
  </si>
  <si>
    <t>[L] Inre öppning</t>
  </si>
  <si>
    <t>[L] Indvendigt lys</t>
  </si>
  <si>
    <t>[L] Taklys</t>
  </si>
  <si>
    <t>[L] Unutrašnja širina</t>
  </si>
  <si>
    <t>[lfm]</t>
  </si>
  <si>
    <t>[rm]</t>
  </si>
  <si>
    <t>[m]</t>
  </si>
  <si>
    <t>[bm]</t>
  </si>
  <si>
    <t>[mb]</t>
  </si>
  <si>
    <t>[strekkende meter]</t>
  </si>
  <si>
    <r>
      <rPr>
        <sz val="11"/>
        <color theme="1"/>
        <rFont val="Calibri"/>
        <family val="2"/>
        <scheme val="minor"/>
      </rPr>
      <t>[tm]</t>
    </r>
  </si>
  <si>
    <t>[löpm]</t>
  </si>
  <si>
    <t>[løb. meter]</t>
  </si>
  <si>
    <t>[lm]</t>
  </si>
  <si>
    <t>[d/m]</t>
  </si>
  <si>
    <r>
      <rPr>
        <sz val="11"/>
        <color theme="1"/>
        <rFont val="Calibri"/>
        <family val="2"/>
        <scheme val="minor"/>
      </rPr>
      <t>[m]</t>
    </r>
  </si>
  <si>
    <t>[mm]</t>
  </si>
  <si>
    <r>
      <rPr>
        <sz val="11"/>
        <color theme="1"/>
        <rFont val="Calibri"/>
        <family val="2"/>
        <scheme val="minor"/>
      </rPr>
      <t>[mm]</t>
    </r>
  </si>
  <si>
    <t>[Paar]</t>
  </si>
  <si>
    <t>[pair]</t>
  </si>
  <si>
    <t>[paire]</t>
  </si>
  <si>
    <t>[paio]</t>
  </si>
  <si>
    <t>[pár]</t>
  </si>
  <si>
    <t>[para]</t>
  </si>
  <si>
    <t>[paar-]</t>
  </si>
  <si>
    <t>[par]</t>
  </si>
  <si>
    <t>[Stk]</t>
  </si>
  <si>
    <t>[pcs]</t>
  </si>
  <si>
    <t>[pc.]</t>
  </si>
  <si>
    <t>[pz]</t>
  </si>
  <si>
    <t>[ks]</t>
  </si>
  <si>
    <t>[szt.]</t>
  </si>
  <si>
    <t>[stuks]</t>
  </si>
  <si>
    <r>
      <rPr>
        <sz val="11"/>
        <color theme="1"/>
        <rFont val="Calibri"/>
        <family val="2"/>
        <scheme val="minor"/>
      </rPr>
      <t>[kos]</t>
    </r>
  </si>
  <si>
    <t>[st]</t>
  </si>
  <si>
    <t>[Stk.]</t>
  </si>
  <si>
    <t>[stk.]</t>
  </si>
  <si>
    <t>[kom]</t>
  </si>
  <si>
    <t>[VPE]</t>
  </si>
  <si>
    <t>[packaging unit]</t>
  </si>
  <si>
    <t>[UE]</t>
  </si>
  <si>
    <t>[CF]</t>
  </si>
  <si>
    <t>[bal.]</t>
  </si>
  <si>
    <t>[CSE]</t>
  </si>
  <si>
    <t>[balenie]</t>
  </si>
  <si>
    <t>[Verpakking]</t>
  </si>
  <si>
    <r>
      <rPr>
        <sz val="11"/>
        <color theme="1"/>
        <rFont val="Calibri"/>
        <family val="2"/>
        <scheme val="minor"/>
      </rPr>
      <t>[VPE]</t>
    </r>
  </si>
  <si>
    <t>[förpackningsenhet]</t>
  </si>
  <si>
    <t>[emballageenhed]</t>
  </si>
  <si>
    <t>[pakningsenhet]</t>
  </si>
  <si>
    <t>[PA]</t>
  </si>
  <si>
    <t>+20 % MwSt.</t>
  </si>
  <si>
    <t>+7.7 % TVA</t>
  </si>
  <si>
    <t>+27% áfával</t>
  </si>
  <si>
    <t>25/200mm</t>
  </si>
  <si>
    <t>25/200 mm</t>
  </si>
  <si>
    <t>25/200 mm</t>
  </si>
  <si>
    <r>
      <rPr>
        <sz val="11"/>
        <color theme="1"/>
        <rFont val="Calibri"/>
        <family val="2"/>
        <scheme val="minor"/>
      </rPr>
      <t>25/200 mm</t>
    </r>
  </si>
  <si>
    <t>50/150mm</t>
  </si>
  <si>
    <t>50/150 mm</t>
  </si>
  <si>
    <t>50/150 mm</t>
  </si>
  <si>
    <r>
      <rPr>
        <sz val="11"/>
        <color theme="1"/>
        <rFont val="Calibri"/>
        <family val="2"/>
        <scheme val="minor"/>
      </rPr>
      <t>50/150 mm</t>
    </r>
  </si>
  <si>
    <t>50/200mm</t>
  </si>
  <si>
    <t>50/200 mm</t>
  </si>
  <si>
    <t>50/200 mm</t>
  </si>
  <si>
    <r>
      <rPr>
        <sz val="11"/>
        <color theme="1"/>
        <rFont val="Calibri"/>
        <family val="2"/>
        <scheme val="minor"/>
      </rPr>
      <t>50/200 mm</t>
    </r>
  </si>
  <si>
    <t>80/200mm</t>
  </si>
  <si>
    <t>80/200 mm</t>
  </si>
  <si>
    <t>80/200 mm</t>
  </si>
  <si>
    <r>
      <rPr>
        <sz val="11"/>
        <color theme="1"/>
        <rFont val="Calibri"/>
        <family val="2"/>
        <scheme val="minor"/>
      </rPr>
      <t>80/200 mm</t>
    </r>
  </si>
  <si>
    <t>Abbildung 1</t>
  </si>
  <si>
    <t>Figure 1</t>
  </si>
  <si>
    <t>Illustration 1</t>
  </si>
  <si>
    <t>disegno  1</t>
  </si>
  <si>
    <t>Obr. 1</t>
  </si>
  <si>
    <t>Rysunek 1</t>
  </si>
  <si>
    <t>1. ábra</t>
  </si>
  <si>
    <t>Obrázok 1</t>
  </si>
  <si>
    <t>Afbeelding 1</t>
  </si>
  <si>
    <r>
      <rPr>
        <sz val="11"/>
        <color theme="1"/>
        <rFont val="Calibri"/>
        <family val="2"/>
        <scheme val="minor"/>
      </rPr>
      <t>Slika 1</t>
    </r>
  </si>
  <si>
    <t>Figur 1</t>
  </si>
  <si>
    <t>Bilde 1</t>
  </si>
  <si>
    <t>Slika 1</t>
  </si>
  <si>
    <t>Abdeckung</t>
  </si>
  <si>
    <t>Cover</t>
  </si>
  <si>
    <t>cache de protection</t>
  </si>
  <si>
    <t xml:space="preserve">Kryt </t>
  </si>
  <si>
    <t>Osłona</t>
  </si>
  <si>
    <t>Takaróelem</t>
  </si>
  <si>
    <t>Kryt</t>
  </si>
  <si>
    <t>Afdekking</t>
  </si>
  <si>
    <r>
      <rPr>
        <sz val="11"/>
        <color theme="1"/>
        <rFont val="Calibri"/>
        <family val="2"/>
        <scheme val="minor"/>
      </rPr>
      <t>Pokrov</t>
    </r>
  </si>
  <si>
    <t>Täckplåt</t>
  </si>
  <si>
    <t>TILDEKKING</t>
  </si>
  <si>
    <t>Abdeckung V 25, gebohrt und entgratet</t>
  </si>
  <si>
    <t>Cover V 25, drilled and deburred</t>
  </si>
  <si>
    <t>cache de protection V 25, percé et ébavuré</t>
  </si>
  <si>
    <t>Coperchio V 25, forato e sbavato</t>
  </si>
  <si>
    <t>Kryt V 25, svrtaný pro zafixování</t>
  </si>
  <si>
    <t>Osłona V 25, nawiercona i okrawana</t>
  </si>
  <si>
    <t>Takaróelem V 25, furatolt és sorjázott</t>
  </si>
  <si>
    <t>Kryt V 25, navŕtaný a odhrotovaný</t>
  </si>
  <si>
    <t>Afdekking V 25, geboord en afgebraamd</t>
  </si>
  <si>
    <r>
      <rPr>
        <sz val="11"/>
        <rFont val="Calibri"/>
        <family val="2"/>
        <scheme val="minor"/>
      </rPr>
      <t>Pokrov V 25, z izvrtinami in posnetimi robovi</t>
    </r>
  </si>
  <si>
    <t xml:space="preserve">Täckplåt rak 25, förborrad </t>
  </si>
  <si>
    <t>Afdækning V 25, forboret og afgratet</t>
  </si>
  <si>
    <t>TILDEKKING V 25, boret og avgradet</t>
  </si>
  <si>
    <t>Pokrov V 25, bušen i s obrađenim rubovima</t>
  </si>
  <si>
    <t>Abdeckung V 50, gebohrt und entgratet</t>
  </si>
  <si>
    <t>Cover V 50, drilled and deburred</t>
  </si>
  <si>
    <t>cache de protection V 50, percé et ébavuré</t>
  </si>
  <si>
    <t>Coperchio V 50, forato e sbavato</t>
  </si>
  <si>
    <t>Kryt V 50, svrtaný pro zafixování</t>
  </si>
  <si>
    <t>Osłona V 50, nawiercona i okrawana</t>
  </si>
  <si>
    <t>Takaróelem V 50, furatolt és sorjázott</t>
  </si>
  <si>
    <t>Kryt V 50, navŕtaný a odhrotovaný</t>
  </si>
  <si>
    <t>Afdekking V 50, geboord en afgebraamd</t>
  </si>
  <si>
    <r>
      <rPr>
        <sz val="11"/>
        <rFont val="Calibri"/>
        <family val="2"/>
        <scheme val="minor"/>
      </rPr>
      <t>Pokrov V 50, z izvrtinami in posnetimi robovi</t>
    </r>
  </si>
  <si>
    <t xml:space="preserve">Täckplåt rak 50, förborrad </t>
  </si>
  <si>
    <t>Afdækning V 50, forboret og afgratet</t>
  </si>
  <si>
    <t>TILDEKKING V 50, boret og avgradet</t>
  </si>
  <si>
    <t>Pokrov V 50, bušen i s obrađenim rubovima</t>
  </si>
  <si>
    <t>Abdeckung V 80, gebohrt und entgratet</t>
  </si>
  <si>
    <t>Cover V 80, drilled and deburred</t>
  </si>
  <si>
    <t>cache de protection V 80, percé et ébavuré</t>
  </si>
  <si>
    <t>Coperchio V 80, forato e sbavato</t>
  </si>
  <si>
    <t>Kryt V 80, svrtaný pro zafixování</t>
  </si>
  <si>
    <t>Osłona V 80, nawiercona i okrawana</t>
  </si>
  <si>
    <t>Takaróelem V 80, furatolt és sorjázott</t>
  </si>
  <si>
    <t>Kryt V 80, navŕtaný a odhrotovaný</t>
  </si>
  <si>
    <t>Afdekking V 80, geboord en afgebraamd</t>
  </si>
  <si>
    <r>
      <rPr>
        <sz val="11"/>
        <rFont val="Calibri"/>
        <family val="2"/>
        <scheme val="minor"/>
      </rPr>
      <t>Pokrov V 80, z izvrtinami in posnetimi robovi</t>
    </r>
  </si>
  <si>
    <t>Täckplåt rak 80, förborrad</t>
  </si>
  <si>
    <t>Afdækning V 80, forboret og afgratet</t>
  </si>
  <si>
    <t>TILDEKKING V 80, boret og avgradet</t>
  </si>
  <si>
    <t>Pokrov V 80, bušen i s obrađenim rubovima</t>
  </si>
  <si>
    <t>Abdeckung VO 25, gebohrt und entgratet</t>
  </si>
  <si>
    <t>Cover VO 25, drilled and deburred</t>
  </si>
  <si>
    <t>cache de protection VO 25, percé et ébavuré</t>
  </si>
  <si>
    <t>Coperchio VO 25, forato e sbavato</t>
  </si>
  <si>
    <t>Kryt VO 25, svrtaný pro zafixování</t>
  </si>
  <si>
    <t>Osłona VO 25, nawiercona i okrawana</t>
  </si>
  <si>
    <t>Takaróelem VO 25, furatolt és sorjázott</t>
  </si>
  <si>
    <t>Kryt VO 25, navŕtaný a odhrotovaný</t>
  </si>
  <si>
    <t>Afdekking VO 25, geboord en afgebraamd</t>
  </si>
  <si>
    <r>
      <rPr>
        <sz val="11"/>
        <rFont val="Calibri"/>
        <family val="2"/>
        <scheme val="minor"/>
      </rPr>
      <t>Pokrov VO 25, z izvrtinami in posnetimi robovi</t>
    </r>
  </si>
  <si>
    <t>Täckplåt m, vinkel 25, förborrad</t>
  </si>
  <si>
    <t>Afdækning VO 25, forboret og afgratet</t>
  </si>
  <si>
    <t>TILDEKKING VO 25, boret og avgradet</t>
  </si>
  <si>
    <t>Pokrov VO 25, bušen i s obrađenim rubovima</t>
  </si>
  <si>
    <t>Abdeckung VO 50, gebohrt und entgratet</t>
  </si>
  <si>
    <t>Cover VO 50, drilled and deburred</t>
  </si>
  <si>
    <t>cache de protection VO 50, percé et ébavuré</t>
  </si>
  <si>
    <t>Coperchio VO 50, forato e sbavato</t>
  </si>
  <si>
    <t>Kryt VO 50, svrtaný pro zafixování</t>
  </si>
  <si>
    <t>Osłona VO 50, nawiercona i okrawana</t>
  </si>
  <si>
    <t>Takaróelem VO 50, furatolt és sorjázott</t>
  </si>
  <si>
    <t>Kryt VO 50, navŕtaný a odhrotovaný</t>
  </si>
  <si>
    <t>Afdekking VO 50, geboord en afgebraamd</t>
  </si>
  <si>
    <r>
      <rPr>
        <sz val="11"/>
        <rFont val="Calibri"/>
        <family val="2"/>
        <scheme val="minor"/>
      </rPr>
      <t>Pokrov VO 50, z izvrtinami in posnetimi robovi</t>
    </r>
  </si>
  <si>
    <t>Täckplåt m, vinkel 50, förborrad</t>
  </si>
  <si>
    <t>Afdækning VO 50, forboret og afgratet</t>
  </si>
  <si>
    <t>TILDEKKING VO 50, boret og avgradet</t>
  </si>
  <si>
    <t>Pokrov VO 50, bušen i s obrađenim rubovima</t>
  </si>
  <si>
    <t>Abdeckung VO 80, gebohrt und entgratet</t>
  </si>
  <si>
    <t>Cover VO 80, drilled and deburred</t>
  </si>
  <si>
    <t>cache de protection VO 80, percé et ébavuré</t>
  </si>
  <si>
    <t>Coperchio VO 80, forato e sbavato</t>
  </si>
  <si>
    <t>Kryt VO 80, svrtaný pro zafixování</t>
  </si>
  <si>
    <t>Osłona VO 80, nawiercona i okrawana</t>
  </si>
  <si>
    <t>Takaróelem VO 80, furatolt és sorjázott</t>
  </si>
  <si>
    <t>Kryt VO 80, navŕtaný a odhrotovaný</t>
  </si>
  <si>
    <t>Afdekking VO 80, geboord en afgebraamd</t>
  </si>
  <si>
    <r>
      <rPr>
        <sz val="11"/>
        <rFont val="Calibri"/>
        <family val="2"/>
        <scheme val="minor"/>
      </rPr>
      <t>Pokrov VO 80, z izvrtinami in posnetimi robovi</t>
    </r>
  </si>
  <si>
    <t>Täckplåt m, vinkel 80, förborrad</t>
  </si>
  <si>
    <t>Afdækning VO 80, forboret og afgratet</t>
  </si>
  <si>
    <t>TILDEKKING VO 80, boret og avgradet</t>
  </si>
  <si>
    <t>Pokrov VO 80, bušen i s obrađenim rubovima</t>
  </si>
  <si>
    <t>Achtung! Maximallänge bei Beschichtung 3000mm</t>
  </si>
  <si>
    <t>Caution! Maximum length with coating 3000 mm</t>
  </si>
  <si>
    <t>Attention ! Longueur maximum pour le revêtement des batardeaux : 3 000 mm</t>
  </si>
  <si>
    <t>attenzione, lunghezza max per elementi verniciati 3000mm</t>
  </si>
  <si>
    <t>Pozor! Maximální délka pro lakování 3000mm</t>
  </si>
  <si>
    <t>Uwaga: Maksymalna długość elementu lakierowanego 3000 mm</t>
  </si>
  <si>
    <t>Figyelem! A porszórt elemek maximális hossza 3000mm</t>
  </si>
  <si>
    <t>Pozor! Maximálna dĺžka pri nátere 3 000 mm</t>
  </si>
  <si>
    <t>Let op! Maximale lengte bij coating 3000 mm</t>
  </si>
  <si>
    <r>
      <rPr>
        <sz val="11"/>
        <color theme="1"/>
        <rFont val="Calibri"/>
        <family val="2"/>
        <scheme val="minor"/>
      </rPr>
      <t>Pozor! Največja dolžina pri prevleki 3.000 mm</t>
    </r>
  </si>
  <si>
    <t>Observera! Maxlängd lackering 3 000mm</t>
  </si>
  <si>
    <t>Obs! Maksimal længde ved beklædning 3000 mm</t>
  </si>
  <si>
    <t>Advarsel! Maksimal lengde ved belegg 3000 mm</t>
  </si>
  <si>
    <t>Pozor! Maksimalna duljina pri plastifikaciji 3000mm</t>
  </si>
  <si>
    <t>ACHTUNG: zu viele Rundprofile gewählt</t>
  </si>
  <si>
    <t>CAUTION: too many round profiles have been selected</t>
  </si>
  <si>
    <t>ATTENTION ! Vous avez sélectionné trop de profils ronds.</t>
  </si>
  <si>
    <t>ATTENZIONE: troppi montanti circolari selezionati</t>
  </si>
  <si>
    <t>POZOR: vybráno příliš mnoho kruhových profilů</t>
  </si>
  <si>
    <t>UWAGA: wybrano zbyt dużo profili okrągłych</t>
  </si>
  <si>
    <t>FIGYELEM: túl sok körprofilt választott</t>
  </si>
  <si>
    <t>POZOR: je zvolených priveľa kruhových profilov</t>
  </si>
  <si>
    <t>LET OP: te veel rondprofielen geselecteerd</t>
  </si>
  <si>
    <r>
      <rPr>
        <sz val="11"/>
        <color theme="1"/>
        <rFont val="Calibri"/>
        <family val="2"/>
        <scheme val="minor"/>
      </rPr>
      <t>POZOR: izbranih je preveč okroglih profilov</t>
    </r>
  </si>
  <si>
    <t>Observera: För många rundprofiler har valts</t>
  </si>
  <si>
    <t>OBS! For mange runde profiler er valgt</t>
  </si>
  <si>
    <t>ADVARSEL: for mange rundprofiler valgt</t>
  </si>
  <si>
    <t>POZOR: odabrano previše okruglih profila</t>
  </si>
  <si>
    <t>Aluminium</t>
  </si>
  <si>
    <t>aluminium</t>
  </si>
  <si>
    <t>alluminio</t>
  </si>
  <si>
    <t>Alumínium</t>
  </si>
  <si>
    <t>Hliník</t>
  </si>
  <si>
    <r>
      <rPr>
        <sz val="11"/>
        <color theme="1"/>
        <rFont val="Calibri"/>
        <family val="2"/>
        <scheme val="minor"/>
      </rPr>
      <t>Aluminij</t>
    </r>
  </si>
  <si>
    <t>Aluminij</t>
  </si>
  <si>
    <t>Anprall von Treibgut (nur bei Eingabe von Anströmwinkel)</t>
  </si>
  <si>
    <t>Impact of floating debris (only where it enters from the angle of the inflow)</t>
  </si>
  <si>
    <t>impact des débris flottants (requiert la saisie de l’angle d’incidence)</t>
  </si>
  <si>
    <t>Urto da detriti (solo inserendo l'angolo di afflusso)</t>
  </si>
  <si>
    <t>náraz plovoucího předmětu (pouze při zadání přítokového úhlu)</t>
  </si>
  <si>
    <t>Uderzenie od wody z zanieczyszczeniami (tylko przy wprowadzeniu kąta natarcia)</t>
  </si>
  <si>
    <t>Uszadék nekicsapódása (csak a beesési szög megadása esetén)</t>
  </si>
  <si>
    <t>Náraz plávajúceho predmetu (len ak smeruje z prítokového uhla)</t>
  </si>
  <si>
    <t>Stootkracht van drijvend materiaal (alleen bij invoer van invalshoek)</t>
  </si>
  <si>
    <r>
      <rPr>
        <sz val="11"/>
        <color theme="1"/>
        <rFont val="Calibri"/>
        <family val="2"/>
        <scheme val="minor"/>
      </rPr>
      <t>trk naplavin (samo pri vnosu vpadnega kota),</t>
    </r>
  </si>
  <si>
    <t>Påtryckning/belastning, av flytande skräp (bara vid inmatning av infallsvinkel)</t>
  </si>
  <si>
    <t>Påvirkning fra drivende genstande (kun ved indtastning af tilstrømningsvinklen)</t>
  </si>
  <si>
    <t>Sammenstøt med drivgods (kun ved inntasting av tilstrømmingsvinkel)</t>
  </si>
  <si>
    <t>Udar naplavina (samo ako je unesen kut pritjecanja)</t>
  </si>
  <si>
    <t>anprallende Treibgutmasse:</t>
  </si>
  <si>
    <t>Impacting mass of flotsam:</t>
  </si>
  <si>
    <t>Masse des débris flottants :</t>
  </si>
  <si>
    <t>massa detriti impattanti:</t>
  </si>
  <si>
    <t>náraz plovoucího předmětu váhy:</t>
  </si>
  <si>
    <t>nekisodródó uszadék:</t>
  </si>
  <si>
    <t>Hmotnosť narážajúceho predmetu:</t>
  </si>
  <si>
    <t>Massa van aanstotend drijfmateriaal:</t>
  </si>
  <si>
    <t>Masa naplavin:</t>
  </si>
  <si>
    <t>Påtryckande flytande skräpmassa:</t>
  </si>
  <si>
    <t>Påvirkning fra drivende genstande:</t>
  </si>
  <si>
    <t>Drivgodsmasse som støter imot:</t>
  </si>
  <si>
    <t>Udarajuća masa naplavina:</t>
  </si>
  <si>
    <t>anprallende Treibgutmasse: m</t>
  </si>
  <si>
    <t>Impacting mass of flotsam: m</t>
  </si>
  <si>
    <t>Masse des débris flottants : m</t>
  </si>
  <si>
    <t>massa detriti impattanti: m</t>
  </si>
  <si>
    <t>náraz plovoucího předmětu váhy: m</t>
  </si>
  <si>
    <t>oddziaływanie masy zanieczyszczeń: m</t>
  </si>
  <si>
    <t>Becsapódó uszadék: m</t>
  </si>
  <si>
    <t>Hmotnosť narážajúceho predmetu: m</t>
  </si>
  <si>
    <t>Massa van aanstotend drijfmateriaal: m</t>
  </si>
  <si>
    <r>
      <rPr>
        <sz val="11"/>
        <color theme="1"/>
        <rFont val="Calibri"/>
        <family val="2"/>
        <scheme val="minor"/>
      </rPr>
      <t>Masa naplavin: m</t>
    </r>
  </si>
  <si>
    <t>Påtryckande flytande skräpmassa: m</t>
  </si>
  <si>
    <t>Påvirkning fra drivende genstande: m</t>
  </si>
  <si>
    <t>Drivgodsmasse som støter imot: m</t>
  </si>
  <si>
    <t>Udarajuća masa naplavina: m</t>
  </si>
  <si>
    <t>Anströmwinkel [°]:</t>
  </si>
  <si>
    <t>Inflow angle [°]:</t>
  </si>
  <si>
    <t>Angle d’incidence [°] :</t>
  </si>
  <si>
    <t>angolo di afflusso [°]:</t>
  </si>
  <si>
    <t>Přítokový úhel [°]:</t>
  </si>
  <si>
    <t>Kąt padania [°]:</t>
  </si>
  <si>
    <t>Beesési szög [°]:</t>
  </si>
  <si>
    <t>Prítokový uhol [°]:</t>
  </si>
  <si>
    <t>Invalshoek [°]:</t>
  </si>
  <si>
    <r>
      <rPr>
        <sz val="11"/>
        <color theme="1"/>
        <rFont val="Calibri"/>
        <family val="2"/>
        <scheme val="minor"/>
      </rPr>
      <t>Vpadni kot [°]:</t>
    </r>
  </si>
  <si>
    <t>Infallsvinkel [°]:</t>
  </si>
  <si>
    <t>Indstrømningsvinkel [°]:</t>
  </si>
  <si>
    <t>Tilstrømmingsvinkel [°]:</t>
  </si>
  <si>
    <t>Kut pritjecanja [°]:</t>
  </si>
  <si>
    <t>Anströmwinkel:</t>
  </si>
  <si>
    <t>Inflow angle:</t>
  </si>
  <si>
    <t>Angle d’incidence :</t>
  </si>
  <si>
    <t>Angolo di afflusso:</t>
  </si>
  <si>
    <t>Přítokový úhel:</t>
  </si>
  <si>
    <t>Kąt natarcia:</t>
  </si>
  <si>
    <t>Beesési szög:</t>
  </si>
  <si>
    <t>Prítokový uhol:</t>
  </si>
  <si>
    <t>Invalshoek:</t>
  </si>
  <si>
    <t>Vpadni kot:</t>
  </si>
  <si>
    <t>Infallsvinkel:</t>
  </si>
  <si>
    <t>Indstrømningsvinkel:</t>
  </si>
  <si>
    <t>Tilstrømmingsvinkel:</t>
  </si>
  <si>
    <t>Kut pritjecanja:</t>
  </si>
  <si>
    <t>Anzahl der Felder:</t>
  </si>
  <si>
    <t>Number of fields:</t>
  </si>
  <si>
    <t>Nombre de travées :</t>
  </si>
  <si>
    <t>numero campate:</t>
  </si>
  <si>
    <t>Počet polí:</t>
  </si>
  <si>
    <t>Liczba przęłseł:</t>
  </si>
  <si>
    <t>Mezők száma:</t>
  </si>
  <si>
    <t>Aantal velden:</t>
  </si>
  <si>
    <r>
      <rPr>
        <sz val="11"/>
        <color theme="1"/>
        <rFont val="Calibri"/>
        <family val="2"/>
        <scheme val="minor"/>
      </rPr>
      <t>Število polj:</t>
    </r>
  </si>
  <si>
    <t>Antal fält:</t>
  </si>
  <si>
    <t>Antal felter:</t>
  </si>
  <si>
    <t>Antall felter:</t>
  </si>
  <si>
    <t>Broj polja:</t>
  </si>
  <si>
    <t>Anzahl der gleichen Systeme:</t>
  </si>
  <si>
    <t>Number of the same systems:</t>
  </si>
  <si>
    <t>Nombre de systèmes identiques :</t>
  </si>
  <si>
    <t>numero campate uguali:</t>
  </si>
  <si>
    <t>Počet stejných systémů:</t>
  </si>
  <si>
    <t>Liczba identycznych systemów:</t>
  </si>
  <si>
    <t>Azonos rendszerek száma:</t>
  </si>
  <si>
    <t>Počet rovnakých systémov:</t>
  </si>
  <si>
    <t>Aantal gelijke systemen:</t>
  </si>
  <si>
    <r>
      <rPr>
        <sz val="11"/>
        <color theme="1"/>
        <rFont val="Calibri"/>
        <family val="2"/>
        <scheme val="minor"/>
      </rPr>
      <t>Število enakih sistemov:</t>
    </r>
  </si>
  <si>
    <t>Antal identiska system:</t>
  </si>
  <si>
    <t>Antal tilsvarende systemer:</t>
  </si>
  <si>
    <t>Antall like systemer:</t>
  </si>
  <si>
    <t>Broj istih sustava:</t>
  </si>
  <si>
    <t>Aufpreis Ausfräsung Seitenteile für Dammbalken</t>
  </si>
  <si>
    <t>Surcharge for groove milling of side sections for stop logs</t>
  </si>
  <si>
    <t>Supplément pour fraisage des parties latérales des batardeaux</t>
  </si>
  <si>
    <t>sovrapprezzo per fresatura montanti laterali</t>
  </si>
  <si>
    <t>Příplatek za odfrézování bočních dílů pro hrázní bloky</t>
  </si>
  <si>
    <t>Dopłata za frezowanie części bocznych belek zaporowych</t>
  </si>
  <si>
    <t>Oldalsó elemek kimarásának felára</t>
  </si>
  <si>
    <t>Príplatok za vyfrézovanie bočných dielov pre hradidlá</t>
  </si>
  <si>
    <t>Toeslag uitfrezen zijdelen voor Dambalk</t>
  </si>
  <si>
    <r>
      <rPr>
        <sz val="11"/>
        <color theme="1"/>
        <rFont val="Calibri"/>
        <family val="2"/>
        <scheme val="minor"/>
      </rPr>
      <t>Doplačilo za izrez stranskih delov za zajezitvene lamele</t>
    </r>
  </si>
  <si>
    <t>Pristillägg urfräsning profiler för DÄMMBALK</t>
  </si>
  <si>
    <t>Tillæg for udfræsning af sidevanger til dæmningsbjælker</t>
  </si>
  <si>
    <t>Pristillegg utfresning av sidedeler for bjelkestengsler</t>
  </si>
  <si>
    <t>Doplata za obradu frezom bočnih dijelova za dasku brane</t>
  </si>
  <si>
    <t>Aufpreis Längenänderung Seitenteile</t>
  </si>
  <si>
    <t>Surcharge for length adjustment of side sections</t>
  </si>
  <si>
    <t>Supplément pour modification de longueur des parties latérales</t>
  </si>
  <si>
    <t>sovrapprezzo per modifiche di lunghezza dei montanti</t>
  </si>
  <si>
    <t xml:space="preserve">Příplatek za nestandardní délky bočních dílů </t>
  </si>
  <si>
    <t>Dopłata za zmianę długości profili ściennych</t>
  </si>
  <si>
    <t>Oldalsó elemek hosszméret-módosításának felára</t>
  </si>
  <si>
    <t>Príplatok za zmenu dĺžky bočných dielov</t>
  </si>
  <si>
    <t>Toeslag lengtewijziging zijdelen</t>
  </si>
  <si>
    <r>
      <rPr>
        <sz val="11"/>
        <color theme="1"/>
        <rFont val="Calibri"/>
        <family val="2"/>
        <scheme val="minor"/>
      </rPr>
      <t>Doplačilo za spremembo dolžine stranskih delov</t>
    </r>
  </si>
  <si>
    <t>Pristillägg annan längd profiler</t>
  </si>
  <si>
    <t>Tillæg for ændring af sidevangernes længde</t>
  </si>
  <si>
    <t>Pristillegg lengdeendring av sidedeler</t>
  </si>
  <si>
    <t>Doplata za promjenu duljine bočnih dijelova</t>
  </si>
  <si>
    <t>Aufpreis Planungsstunde</t>
  </si>
  <si>
    <t>Surcharge for planning appointment</t>
  </si>
  <si>
    <t>Supplément pour heure d’étude et de conception</t>
  </si>
  <si>
    <t>sovrapprezzo per ora di progettazione</t>
  </si>
  <si>
    <t>Příplatek za hodinu projekční práce</t>
  </si>
  <si>
    <t>Dopłata godzinna za projektowanie</t>
  </si>
  <si>
    <t>Tervezési óra felára</t>
  </si>
  <si>
    <t>Príplatok za hodinu plánovania</t>
  </si>
  <si>
    <t>Toeslag planning (per uur)</t>
  </si>
  <si>
    <r>
      <rPr>
        <sz val="11"/>
        <color theme="1"/>
        <rFont val="Calibri"/>
        <family val="2"/>
        <scheme val="minor"/>
      </rPr>
      <t>Doplačilo za uro načrtovanja</t>
    </r>
  </si>
  <si>
    <t>Pristillägg planeringstid</t>
  </si>
  <si>
    <t>Tillæg for timer til planlægning</t>
  </si>
  <si>
    <t>Pristillegg planleggingstime</t>
  </si>
  <si>
    <t>Doplata za sat planiranja</t>
  </si>
  <si>
    <t>Aufpreis Verankerung aufgeschweißt (a 300mm)</t>
  </si>
  <si>
    <t>Surcharge for anchoring to be welded (300 mm)</t>
  </si>
  <si>
    <t>Supplément pour soudure du système d’ancrage (300 mm)</t>
  </si>
  <si>
    <t>sovrapprezzo per saldatura ancoraggio (a 300mm)</t>
  </si>
  <si>
    <t>Příplatek za přivařené kotevní trny (á 300mm)</t>
  </si>
  <si>
    <t>Dopłata za zakotwienie spawane (za 300 mm)</t>
  </si>
  <si>
    <t>Hegesztett lehorgonyzóelem felára (á 300mm)</t>
  </si>
  <si>
    <t>Príplatok za privarenie ukotvenia (každých 300 mm)</t>
  </si>
  <si>
    <t>Toeslag verankering vastgelast (300 mm)</t>
  </si>
  <si>
    <r>
      <rPr>
        <sz val="11"/>
        <rFont val="Calibri"/>
        <family val="2"/>
        <scheme val="minor"/>
      </rPr>
      <t>Doplačilo za varjenje sider (na 300 mm)</t>
    </r>
  </si>
  <si>
    <t>Pristillägg svetsad förankring (300 mm)</t>
  </si>
  <si>
    <t>Tillæg for påsvejset forankring (hver 300 mm)</t>
  </si>
  <si>
    <t>Pristillegg påsveiset forankring (300 mm)</t>
  </si>
  <si>
    <t>Doplata za navareno usidrenje (300mm)</t>
  </si>
  <si>
    <t>Ausfräsung Seitenteile für DB</t>
  </si>
  <si>
    <t>Surcharge for side sections for stop logs</t>
  </si>
  <si>
    <t>Fraisage des parties latérales des batardeaux</t>
  </si>
  <si>
    <t>fresatura sulle sponde</t>
  </si>
  <si>
    <t>Odfrézování bočních dílů pro hrázní bloky</t>
  </si>
  <si>
    <t>Frezowanie części bocznych belek zapór</t>
  </si>
  <si>
    <t>Oldalsó elemek kimarása gátgerendához</t>
  </si>
  <si>
    <t>Vyfrézovanie bočných dielov pre hradidlá</t>
  </si>
  <si>
    <t>Uitfrezen zijdelen voor SP</t>
  </si>
  <si>
    <r>
      <rPr>
        <sz val="11"/>
        <color theme="1"/>
        <rFont val="Calibri"/>
        <family val="2"/>
        <scheme val="minor"/>
      </rPr>
      <t>Izrez stranskih delov za zajezitveni prečnik</t>
    </r>
  </si>
  <si>
    <t>Urfräsning  profiler för DB</t>
  </si>
  <si>
    <t>Udfræsning af sidevanger til dæmningsbjælker</t>
  </si>
  <si>
    <t>Utfresning av sidedeler for DB</t>
  </si>
  <si>
    <t>Obrada frezom bočnih dijelova za dasku brane</t>
  </si>
  <si>
    <t>Ausführungsart</t>
  </si>
  <si>
    <t>Design type</t>
  </si>
  <si>
    <t>Type de mise en œuvre</t>
  </si>
  <si>
    <t>tipo di esecuzione</t>
  </si>
  <si>
    <t>Typ provedení</t>
  </si>
  <si>
    <t>Sposób wykonania</t>
  </si>
  <si>
    <t>Kialakítás</t>
  </si>
  <si>
    <t>Typ vyhotovenia</t>
  </si>
  <si>
    <t>Uitvoeringswijze</t>
  </si>
  <si>
    <r>
      <rPr>
        <sz val="11"/>
        <color theme="1"/>
        <rFont val="Calibri"/>
        <family val="2"/>
        <scheme val="minor"/>
      </rPr>
      <t>Vrsta izvedbe</t>
    </r>
  </si>
  <si>
    <t>Konstruktionstyp</t>
  </si>
  <si>
    <t>Arten af udførelsen</t>
  </si>
  <si>
    <t>Utførelsesmåte</t>
  </si>
  <si>
    <t>Način izvedbe</t>
  </si>
  <si>
    <t>Ausnutzung HD:</t>
  </si>
  <si>
    <t>Utilisation of HD:</t>
  </si>
  <si>
    <t>Charge statique HD :</t>
  </si>
  <si>
    <t>Utilizzo HD:</t>
  </si>
  <si>
    <t>Využití HD:</t>
  </si>
  <si>
    <t>Wykorzystanie HD:</t>
  </si>
  <si>
    <t>Kihasználtság HD:</t>
  </si>
  <si>
    <t>Využitie HD:</t>
  </si>
  <si>
    <t>Benutting HD:</t>
  </si>
  <si>
    <t>Izkoristek HD:</t>
  </si>
  <si>
    <t>Utnyttjande HD:</t>
  </si>
  <si>
    <t>Udnyttelse HD:</t>
  </si>
  <si>
    <t>Utnyttelse HD:</t>
  </si>
  <si>
    <t>Iskorištenje HD:</t>
  </si>
  <si>
    <t>Ausnutzung HD+HS:</t>
  </si>
  <si>
    <t>Utilisation of HD + HS:</t>
  </si>
  <si>
    <t>Charge statique HD + HS :</t>
  </si>
  <si>
    <t>Utilizzo HD+HS:</t>
  </si>
  <si>
    <t>Využití HD+HS:</t>
  </si>
  <si>
    <t>Wykorzystanie HD+HS</t>
  </si>
  <si>
    <t>Kihasználtság HD+HS:</t>
  </si>
  <si>
    <t>Využitie HD+HS:</t>
  </si>
  <si>
    <t>Benutting HD+HS:</t>
  </si>
  <si>
    <t>Izkoristek HD+HS:</t>
  </si>
  <si>
    <t>Utnyttjande HD+HS:</t>
  </si>
  <si>
    <t>Udnyttelse HD+HS:</t>
  </si>
  <si>
    <t>Utnyttelse HD+HS:</t>
  </si>
  <si>
    <t>Iskorištenje HD+HS:</t>
  </si>
  <si>
    <t>Ausnutzung HS:</t>
  </si>
  <si>
    <t>Utilisation of HS:</t>
  </si>
  <si>
    <t>Charge statique HS :</t>
  </si>
  <si>
    <t>Utilizzo HS:</t>
  </si>
  <si>
    <t>Využití HS:</t>
  </si>
  <si>
    <t>Wykorzystanie HS:</t>
  </si>
  <si>
    <t>Kihasználtság HS:</t>
  </si>
  <si>
    <t>Využitie HS:</t>
  </si>
  <si>
    <t>Benutting HS:</t>
  </si>
  <si>
    <t>Izkoristek HS:</t>
  </si>
  <si>
    <t>Utnyttjande HS:</t>
  </si>
  <si>
    <t>Udnyttelse HS:</t>
  </si>
  <si>
    <t>Utnyttelse HS:</t>
  </si>
  <si>
    <t>Iskorištenje HS:</t>
  </si>
  <si>
    <t>Ausnutzung zufolge</t>
  </si>
  <si>
    <t>Utilisation according to</t>
  </si>
  <si>
    <t>en fonction de la charge statique</t>
  </si>
  <si>
    <t>Utilizzo in conformità</t>
  </si>
  <si>
    <t>Využití od</t>
  </si>
  <si>
    <t>Wykorzystanie zgodnie z</t>
  </si>
  <si>
    <t>Kihasználtság a köv. következtében</t>
  </si>
  <si>
    <t>Využitie v dôsledku</t>
  </si>
  <si>
    <t>Benutting overeenkomstig</t>
  </si>
  <si>
    <t>Izkoristek kot posledica</t>
  </si>
  <si>
    <t>Utnyttjande beroende på</t>
  </si>
  <si>
    <t>Udnyttelse som følge af</t>
  </si>
  <si>
    <t>Utnyttelse i følge</t>
  </si>
  <si>
    <t>Iskorištenje prema</t>
  </si>
  <si>
    <t>Ausnutzung:</t>
  </si>
  <si>
    <t>Utilisation:</t>
  </si>
  <si>
    <t>Charge statique :</t>
  </si>
  <si>
    <t>Utilizzo:</t>
  </si>
  <si>
    <t>Využití:</t>
  </si>
  <si>
    <t>Wykorzystanie:</t>
  </si>
  <si>
    <t>Kihasználtság:</t>
  </si>
  <si>
    <t>Využitie:</t>
  </si>
  <si>
    <t>Benutting:</t>
  </si>
  <si>
    <t>Izkoristek:</t>
  </si>
  <si>
    <t>Utnyttjande:</t>
  </si>
  <si>
    <t>Udnyttelse:</t>
  </si>
  <si>
    <t>Utnyttelse:</t>
  </si>
  <si>
    <t>Iskorištenje:</t>
  </si>
  <si>
    <t>Bei nicht fachgerechter Montage und/oder Wartung oder bei Benutzung von nicht originalem Zubehör übernimmt PREFA keinerlei Haftung.</t>
  </si>
  <si>
    <t>PREFA assumes no liability in the event of incorrect installation and/or maintenance, or in cases where non-original accessories are used.</t>
  </si>
  <si>
    <t>Toute responsabilité de PREFA est également exclue en cas de défaut de construction (notamment si le gros œuvre pose des problèmes d’étanchéité)</t>
  </si>
  <si>
    <t>in caso di installazione e/o manutenzione impropria o se vengono utilizzati accessori non originali, PREFA non si assume alcuna responsabilità.</t>
  </si>
  <si>
    <t>Při neodborné montáži a/nebo údržbě nebo při použití neoriginálního příslušenství nepřebírá PREFA žádnou záruku.</t>
  </si>
  <si>
    <t>PREFA nie przejmuje żadnej odpowiedzialności za niewłaściwy montaż i/lub konserwację lub zastosowanie nieoryginalnych akcesoriów.</t>
  </si>
  <si>
    <t xml:space="preserve">A rendszer szakszerűtlen beépítéséből és/vagy karbantartásából, vagy a nem gyári alkatrészek használatából eredő károkért a PREFA semmilyen felelősséget nem vállal. </t>
  </si>
  <si>
    <t>Pri neodbornej montáži a/alebo údržbe alebo pri použití iného ako originálneho príslušenstva nepreberá PREFA žiadnu záruku.</t>
  </si>
  <si>
    <t>Bij ondeskundige montage/onderhoud of bij gebruik van niet-originele toebehoren is PREFA niet aansprakelijk.</t>
  </si>
  <si>
    <r>
      <rPr>
        <sz val="11"/>
        <color theme="1"/>
        <rFont val="Calibri"/>
        <family val="2"/>
        <scheme val="minor"/>
      </rPr>
      <t>PREFA ne prevzema nobene odgovornosti v primeru nestrokovne montaže in/ali vzdrževanja ali uporabe neoriginalne dodatne opreme.</t>
    </r>
  </si>
  <si>
    <t>Om montering och/eller underhåll inte utförs fackmannamässigt, eller tillbehör som inte är originaldelar används, har PREFA inget ansvar.</t>
  </si>
  <si>
    <t>I tilfælde af ukorrekt installation og/eller vedligeholdelse, eller ved brug af ikke-originalt tilbehør, påtager PREFA sig intet ansvar.</t>
  </si>
  <si>
    <t>Ved ikke fagmessig montering og/eller vedlikehold eller ved bruk av ikke-originalt tilbehør, fraskriver PREFA seg alt ansvar.</t>
  </si>
  <si>
    <t>U slučaju nestručne montaže i/ili održavanja ili u slučaju korištenja neoriginalnih dijelova PREFA ne preuzima nikakvu odgovornost.</t>
  </si>
  <si>
    <t>Bei System 25 nur 1 Feld möglich!</t>
  </si>
  <si>
    <t>Only 1 field possible for system 25!</t>
  </si>
  <si>
    <t>Une seule travée possible pour le système 25 !</t>
  </si>
  <si>
    <t>con il sistema 25 è realizzabile solamente la campata singola!</t>
  </si>
  <si>
    <t>U systému 25 možné pouze 1 pole!</t>
  </si>
  <si>
    <t>Przy systemie 25 możliwe tylko jedno pole!</t>
  </si>
  <si>
    <t>25-s rendszernél csak 1 mező lehetséges!</t>
  </si>
  <si>
    <t>Pre systém 25 je možné len 1 pole!</t>
  </si>
  <si>
    <t>Bij systeem 25 slechts 1 veld mogelijk!</t>
  </si>
  <si>
    <r>
      <rPr>
        <sz val="11"/>
        <color theme="1"/>
        <rFont val="Calibri"/>
        <family val="2"/>
        <scheme val="minor"/>
      </rPr>
      <t>Pri sistemu 25 je mogoče le 1 polje!</t>
    </r>
  </si>
  <si>
    <t>Med system 25 är bara 1 fält möjligt!</t>
  </si>
  <si>
    <t>Med system 25 er kun 1 felt muligt!</t>
  </si>
  <si>
    <t>Ved system 25 kun 1 felt mulig!</t>
  </si>
  <si>
    <t>Za sustav 25 moguće samo 1 polje!</t>
  </si>
  <si>
    <t>Bemaßung</t>
  </si>
  <si>
    <t>Dimensions (length and height)</t>
  </si>
  <si>
    <t>Dimensionnement</t>
  </si>
  <si>
    <t>Quotatura</t>
  </si>
  <si>
    <t>Wymiarowanie</t>
  </si>
  <si>
    <t>Méretezés</t>
  </si>
  <si>
    <t>Maatvoering</t>
  </si>
  <si>
    <t>Dimenzioniranje</t>
  </si>
  <si>
    <t>dimensioner</t>
  </si>
  <si>
    <t>Dimensjonering</t>
  </si>
  <si>
    <t>Bemessungsmoment HD:</t>
  </si>
  <si>
    <t>Rated torque HD:</t>
  </si>
  <si>
    <t>Moment de calcul HD :</t>
  </si>
  <si>
    <t>Coppia nominale HD:</t>
  </si>
  <si>
    <t>Výpočtový moment HD:</t>
  </si>
  <si>
    <t>Moment kalkulacji HD:</t>
  </si>
  <si>
    <t>Mértékadó nyomaték HD:</t>
  </si>
  <si>
    <t>Menovitý krútiaci moment HD:</t>
  </si>
  <si>
    <t>Meetmoment HD:</t>
  </si>
  <si>
    <t>Nazivni navor HD:</t>
  </si>
  <si>
    <t>Mätmoment HD:</t>
  </si>
  <si>
    <t>Beregningsmoment HD:</t>
  </si>
  <si>
    <t>Kalibreringsmoment HD:</t>
  </si>
  <si>
    <t>Projektirani moment HD:</t>
  </si>
  <si>
    <t>Bemessungsmoment HD+HS:</t>
  </si>
  <si>
    <t>Rated torque HD + HS:</t>
  </si>
  <si>
    <t>Moment de calcul HD + HS :</t>
  </si>
  <si>
    <t>Coppia nominale HD+HS:</t>
  </si>
  <si>
    <t>Výpočtový moment HD+HS:</t>
  </si>
  <si>
    <t>Moment kalkulacji HD+HS:</t>
  </si>
  <si>
    <t>Mértékadó nyomaték HD+HS:</t>
  </si>
  <si>
    <t>Menovitý krútiaci moment HD+HS:</t>
  </si>
  <si>
    <t>Meetmoment HD+HS:</t>
  </si>
  <si>
    <t>Nazivni navor HD+HS:</t>
  </si>
  <si>
    <t>Mätmoment HD+HS:</t>
  </si>
  <si>
    <t>Beregningsmoment HD+HS:</t>
  </si>
  <si>
    <t>Kalibreringsmoment HD+HS:</t>
  </si>
  <si>
    <t>Projektirani moment HD+HS:</t>
  </si>
  <si>
    <t>Bemessungsmoment HS:</t>
  </si>
  <si>
    <t>Rated torque HS:</t>
  </si>
  <si>
    <t>Moment de calcul HS :</t>
  </si>
  <si>
    <t>Coppia nominale HS:</t>
  </si>
  <si>
    <t>Výpočtový moment HS:</t>
  </si>
  <si>
    <t>Moment kalkulacji HS:</t>
  </si>
  <si>
    <t>Mértékadó nyomaték HS:</t>
  </si>
  <si>
    <t>Menovitý krútiaci moment HS:</t>
  </si>
  <si>
    <t>Meetmoment HS:</t>
  </si>
  <si>
    <t>Nazivni navor HS:</t>
  </si>
  <si>
    <t>Mätmoment HS:</t>
  </si>
  <si>
    <t>Beregningsmoment HS:</t>
  </si>
  <si>
    <t>Kalibreringsmoment HS:</t>
  </si>
  <si>
    <t>Projektirani moment HS:</t>
  </si>
  <si>
    <t>Bemessungsmoment Treibgut:</t>
  </si>
  <si>
    <t>Rated torque of flotsam:</t>
  </si>
  <si>
    <t>Moment de calcul des débris flottants :</t>
  </si>
  <si>
    <t>Coppia nominale detriti:</t>
  </si>
  <si>
    <t>Výpočtový moment plovoucí předmět:</t>
  </si>
  <si>
    <t>Moment kalkulacji, materiał naniesiony:</t>
  </si>
  <si>
    <t>Mértékadó nyomaték uszadék:</t>
  </si>
  <si>
    <t>Menovitý krútiaci moment plávajúceho predmetu:</t>
  </si>
  <si>
    <t>Meetmoment drijfmateriaal:</t>
  </si>
  <si>
    <t>Nazivni navor naplavin:</t>
  </si>
  <si>
    <t>Mätmoment för flytande skräp:</t>
  </si>
  <si>
    <t>Beregningsmoment drivende genstande:</t>
  </si>
  <si>
    <t>Kalibreringsmoment drivgods:</t>
  </si>
  <si>
    <t>Projektirani moment naplavine:</t>
  </si>
  <si>
    <t>Bemessungsmoment:</t>
  </si>
  <si>
    <t>Rated torque:</t>
  </si>
  <si>
    <t>Moment de calcul :</t>
  </si>
  <si>
    <t>Coppia nominale:</t>
  </si>
  <si>
    <t>Výpočtový moment:</t>
  </si>
  <si>
    <t>Moment kalkulacji:</t>
  </si>
  <si>
    <t>Mértékadó nyomaték:</t>
  </si>
  <si>
    <t>Menovitý krútiaci moment:</t>
  </si>
  <si>
    <t>Meetmoment:</t>
  </si>
  <si>
    <t>Nazivni navor:</t>
  </si>
  <si>
    <t>Mätmoment:</t>
  </si>
  <si>
    <t>Beregningsmoment:</t>
  </si>
  <si>
    <t>Kalibreringsmoment:</t>
  </si>
  <si>
    <t>Projektirani moment:</t>
  </si>
  <si>
    <t>Berechnung U-Profilhöhe bei Montage in Leibung zum Einfädeln</t>
  </si>
  <si>
    <t>Calcul du profil U-pour le montage en embrasure, vide lumière</t>
  </si>
  <si>
    <t>Calcolo dell'altezza dei profili a U per l'inserimento</t>
  </si>
  <si>
    <t>Určení výšky U-Profilu pro umožnění zasunutí hrázního bloku při montáži "zapuštěné do ostění"</t>
  </si>
  <si>
    <t>Obliczenie wysokości profilu U do montażu w otworze w celu gwintowania</t>
  </si>
  <si>
    <t xml:space="preserve">U-profilok magasságának számítása nyílásban történő beépítésnél, a gerendák behelyezhetőségének ellenőrzéséhez. </t>
  </si>
  <si>
    <t>Výpočet výšky U-profilu pri montáži na vloženie do ostenia</t>
  </si>
  <si>
    <t>Beräkning U-profilhöjd vid diagonal inpassning av dämmbalk</t>
  </si>
  <si>
    <t>beschichtet</t>
  </si>
  <si>
    <t>Coated</t>
  </si>
  <si>
    <t>Thermolaqué</t>
  </si>
  <si>
    <t>verniciato</t>
  </si>
  <si>
    <t>lakovaný</t>
  </si>
  <si>
    <t>powlekany</t>
  </si>
  <si>
    <t>Bevonatos</t>
  </si>
  <si>
    <t>S povrchovou úpravou</t>
  </si>
  <si>
    <t>Gecoat</t>
  </si>
  <si>
    <r>
      <rPr>
        <sz val="11"/>
        <color theme="1"/>
        <rFont val="Calibri"/>
        <family val="2"/>
        <scheme val="minor"/>
      </rPr>
      <t>prevlečeno</t>
    </r>
  </si>
  <si>
    <t>Belagd</t>
  </si>
  <si>
    <t>Beklædt</t>
  </si>
  <si>
    <t>Med belegg</t>
  </si>
  <si>
    <t>plastificirano</t>
  </si>
  <si>
    <t>Coating</t>
  </si>
  <si>
    <t>Thermolaquage</t>
  </si>
  <si>
    <t>verniciatura</t>
  </si>
  <si>
    <t>Lakování</t>
  </si>
  <si>
    <t>powłoka</t>
  </si>
  <si>
    <t xml:space="preserve">Bevonat  </t>
  </si>
  <si>
    <t>Povrchová úprava</t>
  </si>
  <si>
    <r>
      <rPr>
        <sz val="11"/>
        <color theme="1"/>
        <rFont val="Calibri"/>
        <family val="2"/>
        <scheme val="minor"/>
      </rPr>
      <t>Prevleka</t>
    </r>
  </si>
  <si>
    <t>Beläggning</t>
  </si>
  <si>
    <t>Beklædning</t>
  </si>
  <si>
    <t>Belegg</t>
  </si>
  <si>
    <t>Plastifikacija</t>
  </si>
  <si>
    <t>BHW = Bemessungshochwasser</t>
  </si>
  <si>
    <t>BHW = Flood water measurement</t>
  </si>
  <si>
    <t>BHW : hauteur de retenue d’eau</t>
  </si>
  <si>
    <t>BHW = Misura del livello di piena</t>
  </si>
  <si>
    <t>BHW = návrhová výška vzdutí</t>
  </si>
  <si>
    <t>BHW = powódź projektowa </t>
  </si>
  <si>
    <t>MÁSZ = mértékadó árvízszint</t>
  </si>
  <si>
    <t>BHW = menovitá výška hladiny vody</t>
  </si>
  <si>
    <t>BHW = maatgevende hoogwaterstand</t>
  </si>
  <si>
    <r>
      <rPr>
        <sz val="11"/>
        <color theme="1"/>
        <rFont val="Calibri"/>
        <family val="2"/>
        <scheme val="minor"/>
      </rPr>
      <t>BHW = visoka voda za dimenzioniranje</t>
    </r>
  </si>
  <si>
    <t>BHW = Högsta högvattennivå</t>
  </si>
  <si>
    <t>BHW = Design-højvandsstand</t>
  </si>
  <si>
    <t>BHW = flommåling</t>
  </si>
  <si>
    <t>BHW = projektna poplava</t>
  </si>
  <si>
    <t>blank</t>
  </si>
  <si>
    <t>aluminium naturel</t>
  </si>
  <si>
    <t>alluminio naturale</t>
  </si>
  <si>
    <t>přírodní</t>
  </si>
  <si>
    <t>naturalny</t>
  </si>
  <si>
    <t>Natúr alumínium</t>
  </si>
  <si>
    <t>Prírodný hliník</t>
  </si>
  <si>
    <t>Blank</t>
  </si>
  <si>
    <r>
      <rPr>
        <sz val="11"/>
        <color theme="1"/>
        <rFont val="Calibri"/>
        <family val="2"/>
        <scheme val="minor"/>
      </rPr>
      <t>prazno</t>
    </r>
  </si>
  <si>
    <t>Blank / Blankt</t>
  </si>
  <si>
    <t>prirodni aluminij</t>
  </si>
  <si>
    <t>Bodendichtung 25</t>
  </si>
  <si>
    <t>Ground seal 25</t>
  </si>
  <si>
    <t>joint au sol 25</t>
  </si>
  <si>
    <t>guarnizione a pavimento 25</t>
  </si>
  <si>
    <t>Spodní těsnění 25</t>
  </si>
  <si>
    <t>Uszczelmienie dolne 25</t>
  </si>
  <si>
    <t>Talajtömítés 25</t>
  </si>
  <si>
    <t>Spodné tesnenie 25</t>
  </si>
  <si>
    <t>Bodemafdichting 25</t>
  </si>
  <si>
    <r>
      <rPr>
        <sz val="11"/>
        <color theme="1"/>
        <rFont val="Calibri"/>
        <family val="2"/>
        <scheme val="minor"/>
      </rPr>
      <t>Talno tesnilo 25</t>
    </r>
  </si>
  <si>
    <t>GOLVTÄTNING 25</t>
  </si>
  <si>
    <t>Bundtætning 25</t>
  </si>
  <si>
    <t>Bunntetning 25</t>
  </si>
  <si>
    <t>Brtvljenje prema tlu 25</t>
  </si>
  <si>
    <t>Bodendichtung 50</t>
  </si>
  <si>
    <t>Ground seal 50</t>
  </si>
  <si>
    <t>joint au sol 50</t>
  </si>
  <si>
    <t>guarnizione a pavimento 50</t>
  </si>
  <si>
    <t>Spodní těsnění 50</t>
  </si>
  <si>
    <t>Uszczelmienie dolne 50</t>
  </si>
  <si>
    <t>Talajtömítés 50</t>
  </si>
  <si>
    <t>Spodné tesnenie 50</t>
  </si>
  <si>
    <t>Bodemafdichting 50</t>
  </si>
  <si>
    <r>
      <rPr>
        <sz val="11"/>
        <color theme="1"/>
        <rFont val="Calibri"/>
        <family val="2"/>
        <scheme val="minor"/>
      </rPr>
      <t>Talno tesnilo 50</t>
    </r>
  </si>
  <si>
    <t>GOLVTÄTNING 50</t>
  </si>
  <si>
    <t>Bundtætning 50</t>
  </si>
  <si>
    <t>Bunntetning 50</t>
  </si>
  <si>
    <t>Brtvljenje prema tlu 50</t>
  </si>
  <si>
    <t>Bodendichtung 80</t>
  </si>
  <si>
    <t>Ground seal 80</t>
  </si>
  <si>
    <t>joint au sol 80</t>
  </si>
  <si>
    <t>guarnizione a pavimento 80</t>
  </si>
  <si>
    <t>Spodní těsnění 80</t>
  </si>
  <si>
    <t>Uszczelmienie dolne 80</t>
  </si>
  <si>
    <t>Talajtömítés 80</t>
  </si>
  <si>
    <t>Spodné tesnenie 80</t>
  </si>
  <si>
    <t>Bodemafdichting 80</t>
  </si>
  <si>
    <r>
      <rPr>
        <sz val="11"/>
        <color theme="1"/>
        <rFont val="Calibri"/>
        <family val="2"/>
        <scheme val="minor"/>
      </rPr>
      <t>Talno tesnilo 80</t>
    </r>
  </si>
  <si>
    <t>GOLVTÄTNING 80</t>
  </si>
  <si>
    <t>Bundtætning 80</t>
  </si>
  <si>
    <t>Bunntetning 80</t>
  </si>
  <si>
    <t>Brtvljenje prema tlu 80</t>
  </si>
  <si>
    <t>Bodenhülse</t>
  </si>
  <si>
    <t>Ground sleeve</t>
  </si>
  <si>
    <t>douille de sol</t>
  </si>
  <si>
    <t>piantone</t>
  </si>
  <si>
    <t>Zemní pouzdro</t>
  </si>
  <si>
    <t>Tuleja do mocowania kolumny</t>
  </si>
  <si>
    <t xml:space="preserve">Padlóhüvely  </t>
  </si>
  <si>
    <t>Zemné puzdro</t>
  </si>
  <si>
    <t>Bodemhuls</t>
  </si>
  <si>
    <r>
      <rPr>
        <sz val="11"/>
        <color theme="1"/>
        <rFont val="Calibri"/>
        <family val="2"/>
        <scheme val="minor"/>
      </rPr>
      <t>Talna puša</t>
    </r>
  </si>
  <si>
    <t>Markhylsa</t>
  </si>
  <si>
    <t>Bundmuffe</t>
  </si>
  <si>
    <t>JORDANKER</t>
  </si>
  <si>
    <t>Podna čaška</t>
  </si>
  <si>
    <t>Bodenhülse 50/80 Aluminium beschichtet inkl. Deckel mit Dichtung</t>
  </si>
  <si>
    <t>Ground sleeve 50/80 aluminium-coated incl. cover with seal</t>
  </si>
  <si>
    <t>douille de sol 50/80 ; aluminium prélaqué, fourni avec couvercle et joint</t>
  </si>
  <si>
    <t>piantone 50/80 alluminio verniciato, compreso coperchio con guarnizione</t>
  </si>
  <si>
    <t>Zemní pouzdro 50/80, lakovaný hliník vč. víka s těsněním</t>
  </si>
  <si>
    <t>Tuleja 50/80 do mocowania kolumny, aluminum powlekane z deklem i uszczelnieniem</t>
  </si>
  <si>
    <t xml:space="preserve">Padlóhüvely 50/80 bevonatos alumínium, tömített fedéllel  </t>
  </si>
  <si>
    <t>Zemné puzdro 50/80 hliník s povrchovou úpravou vrát. veka s tesnením</t>
  </si>
  <si>
    <t>Bodemhuls 50/80 aluminium coating incl. deksel met afdichting</t>
  </si>
  <si>
    <r>
      <rPr>
        <sz val="11"/>
        <color theme="1"/>
        <rFont val="Calibri"/>
        <family val="2"/>
        <scheme val="minor"/>
      </rPr>
      <t>Talna puša 50/80, prevlečeni aluminij, vključno s pokrovom in tesnilom</t>
    </r>
  </si>
  <si>
    <r>
      <t>Markhylsa 50/80 aluminiu</t>
    </r>
    <r>
      <rPr>
        <sz val="11"/>
        <rFont val="Calibri"/>
        <family val="2"/>
        <scheme val="minor"/>
      </rPr>
      <t>m, ytbehandlad</t>
    </r>
    <r>
      <rPr>
        <sz val="11"/>
        <color theme="1"/>
        <rFont val="Calibri"/>
        <family val="2"/>
        <scheme val="minor"/>
      </rPr>
      <t>, inkl. lock med tätning</t>
    </r>
  </si>
  <si>
    <t>Bundmuffe 50/80 aluminiumbeklædt, inkl. dæksel med tætning</t>
  </si>
  <si>
    <t>JORDANKER 50/80 aluminium med belegg inkl. lokk med tetning</t>
  </si>
  <si>
    <t>Podna čaška 50/80 plastificirani aluminij uklj. poklopac s brtvom</t>
  </si>
  <si>
    <t>Bodenhülse 50/80 Edelstahl beschichtet inkl. Deckel mit Dichtung</t>
  </si>
  <si>
    <t>Ground sleeve 50/80 stainless steel-coated incl. cover with seal</t>
  </si>
  <si>
    <t>douille de sol 50/80 ; acier inoxydable prélaqué, fourni avec couvercle et joint</t>
  </si>
  <si>
    <t>piantone 50/80 acciaio inox verniciato, compreso coperchio con guarnizione</t>
  </si>
  <si>
    <t>Zemní pouzdro 50/80, lakovaný nerez vč. víka s těsněním</t>
  </si>
  <si>
    <t>Tuleja 50/80 do mocowania kolumny, stal nierdzewna powlekana z deklem i uszczelnieniem</t>
  </si>
  <si>
    <t xml:space="preserve">Padlóhüvely 50/80 rozsdamentes acél, tömített fedéllel  </t>
  </si>
  <si>
    <t>Zemné puzdro 50/80 ušľachtilá oceľ s povrchovou úpravou vrát. veka s tesnením</t>
  </si>
  <si>
    <t>Bodemhuls 50/80 rvs coating incl. deksel met afdichting</t>
  </si>
  <si>
    <r>
      <rPr>
        <sz val="11"/>
        <color theme="1"/>
        <rFont val="Calibri"/>
        <family val="2"/>
        <scheme val="minor"/>
      </rPr>
      <t>Talna puša 50/80, prevlečeno nerjavno jeklo, vključno s pokrovom in tesnilom</t>
    </r>
  </si>
  <si>
    <r>
      <t xml:space="preserve">Markhylsa 50/80 rostfritt stål, </t>
    </r>
    <r>
      <rPr>
        <sz val="11"/>
        <rFont val="Calibri"/>
        <family val="2"/>
        <scheme val="minor"/>
      </rPr>
      <t>ytbehandlad</t>
    </r>
    <r>
      <rPr>
        <sz val="11"/>
        <color theme="1"/>
        <rFont val="Calibri"/>
        <family val="2"/>
        <scheme val="minor"/>
      </rPr>
      <t>, inkl. lock med tätning</t>
    </r>
  </si>
  <si>
    <t>Bundmuffe 50/80 beklædt med rustfrit stål, inkl. dæksel med tætning</t>
  </si>
  <si>
    <t>JORDANKER 50/80 rustfritt stål med belegg inkl. lokk med tetning</t>
  </si>
  <si>
    <t>Podna čaška 50/80 plastificirani nehrđajući čelik uklj. poklopac s brtvom</t>
  </si>
  <si>
    <t>Bodenhülse 50/80 Vario Aluminium beschichtet inkl. Deckel mit Dichtung</t>
  </si>
  <si>
    <t>Ground sleeve 50/80 Vario aluminium-coated incl. cover with seal</t>
  </si>
  <si>
    <t>douille de sol 50/80 Vario ; aluminium prélaqué, fourni avec couvercle et joint</t>
  </si>
  <si>
    <t>piantone 50/80 Vario alluminio verniciato, compreso coperchio con guarnizione</t>
  </si>
  <si>
    <t>Zemní pouzdro 50/80 Vario, lakovaný hliník vč. víka s těsněním</t>
  </si>
  <si>
    <t>Tuleja 50/80 VARIO do mocowania kolumny, aluminum powlekane z deklem i uszczelnieniem</t>
  </si>
  <si>
    <t xml:space="preserve">Padlóhüvely Vario 50/80 bevonatos alumínium, tömített fedéllel  </t>
  </si>
  <si>
    <t>Zemné puzdro 50/80 Vario, hliník s povrchovou úpravou vrát. veka s tesnením</t>
  </si>
  <si>
    <t>Bodemhuls 50/80 Vario aluminium coating incl. deksel met afdichting</t>
  </si>
  <si>
    <r>
      <rPr>
        <sz val="11"/>
        <color theme="1"/>
        <rFont val="Calibri"/>
        <family val="2"/>
        <scheme val="minor"/>
      </rPr>
      <t>Talna puša 50/80, Vario aluminij, vključno s pokrovom in tesnilom</t>
    </r>
  </si>
  <si>
    <r>
      <t>Markhylsa 50/80 Vario aluminium,</t>
    </r>
    <r>
      <rPr>
        <sz val="11"/>
        <color rgb="FFFFFF00"/>
        <rFont val="Calibri"/>
        <family val="2"/>
        <scheme val="minor"/>
      </rPr>
      <t xml:space="preserve"> </t>
    </r>
    <r>
      <rPr>
        <sz val="11"/>
        <rFont val="Calibri"/>
        <family val="2"/>
        <scheme val="minor"/>
      </rPr>
      <t>ytbehandlad</t>
    </r>
    <r>
      <rPr>
        <sz val="11"/>
        <color theme="1"/>
        <rFont val="Calibri"/>
        <family val="2"/>
        <scheme val="minor"/>
      </rPr>
      <t>, inkl. lock med tätning</t>
    </r>
  </si>
  <si>
    <t>Bundmuffe 50/80 beklædt med Vario aluminium, inkl. dæksel med tætning</t>
  </si>
  <si>
    <t>JORDANKER 50/80 Vario aluminium med belegg inkl. lokk med tetning</t>
  </si>
  <si>
    <t>Podna čaška 50/80 vario plastificirani aluminij uklj. poklopac s brtvom</t>
  </si>
  <si>
    <t>Bodenhülse 50/80 Vario Edelstahl beschichtet inkl. Deckel mit Dichtung</t>
  </si>
  <si>
    <t>Ground sleeve 50/80 Vario stainless steel-coated incl. cover with seal</t>
  </si>
  <si>
    <t>douille de sol 50/80 Vario ; acier inoxydable prélaqué, fourni avec couvercle et joint</t>
  </si>
  <si>
    <t>piantone 50/80 Vario acciaio inox verniciato, compreso coperchio con guarnizione</t>
  </si>
  <si>
    <t>Zemní pouzdro 50/80 Vario, lakovaný nerez vč. víka s těsněním</t>
  </si>
  <si>
    <t>Tuleja 50/80 VARIO do mocowania kolumny, stal nierdzewna powlekana z deklem i uszczelnieniem</t>
  </si>
  <si>
    <t xml:space="preserve">Padlóhüvely Vario 50/80 rozsdamentes acél, tömített fedéllel  </t>
  </si>
  <si>
    <t>Zemné puzdro 50/80 Vario, ušľachtilá oceľ s povrchovou úpravou vrát. veka s tesnením</t>
  </si>
  <si>
    <t>Bodemhuls 50/80 Vario rvs coating incl. deksel met afdichting</t>
  </si>
  <si>
    <r>
      <rPr>
        <sz val="11"/>
        <color theme="1"/>
        <rFont val="Calibri"/>
        <family val="2"/>
        <scheme val="minor"/>
      </rPr>
      <t>Talna puša 50/80, Vario nerjavno jeklo, vključno s pokrovom in tesnilom</t>
    </r>
  </si>
  <si>
    <r>
      <t xml:space="preserve">Markhylsa 50/80 Vario rostfritt stål, </t>
    </r>
    <r>
      <rPr>
        <sz val="11"/>
        <rFont val="Calibri"/>
        <family val="2"/>
        <scheme val="minor"/>
      </rPr>
      <t>ytbehandlad</t>
    </r>
    <r>
      <rPr>
        <sz val="11"/>
        <color theme="1"/>
        <rFont val="Calibri"/>
        <family val="2"/>
        <scheme val="minor"/>
      </rPr>
      <t>, inkl. lock med tätning</t>
    </r>
  </si>
  <si>
    <t>Bundmuffe 50/80 beklædt med Vario rustfrit stål, inkl. dæksel med tætning</t>
  </si>
  <si>
    <t>JORDANKER 50/80 Vario rustfritt stål med belegg inkl. lokk med tetning</t>
  </si>
  <si>
    <t>Podna čaška 50/80 vario plastificirani nehrđajući čelik uklj. poklopac s brtvom</t>
  </si>
  <si>
    <t>Bodenhülsendeckel</t>
  </si>
  <si>
    <t>Ground sleeve cover</t>
  </si>
  <si>
    <t>couvercle de douille de sol</t>
  </si>
  <si>
    <t>coperchio per piantone</t>
  </si>
  <si>
    <t>Víko zemního pouzdra</t>
  </si>
  <si>
    <t>Pokrywa tulei do mocowania kolumny</t>
  </si>
  <si>
    <t>Padlóhüvely-fedél</t>
  </si>
  <si>
    <t>Veko zemného puzdra</t>
  </si>
  <si>
    <t>Bodemhulsdeksel</t>
  </si>
  <si>
    <r>
      <rPr>
        <sz val="11"/>
        <color theme="1"/>
        <rFont val="Calibri"/>
        <family val="2"/>
        <scheme val="minor"/>
      </rPr>
      <t>Pokrov za talno pušo</t>
    </r>
  </si>
  <si>
    <t>Lock till Markhylsa</t>
  </si>
  <si>
    <t>Dæksel til bundmuffe</t>
  </si>
  <si>
    <t>Jordankerlokk</t>
  </si>
  <si>
    <t>Poklopac podne čaške</t>
  </si>
  <si>
    <t>Bündig</t>
  </si>
  <si>
    <t>Flush</t>
  </si>
  <si>
    <t>intégré dans l’embrasure</t>
  </si>
  <si>
    <t>a filo</t>
  </si>
  <si>
    <t>Zapuštěný v ostění</t>
  </si>
  <si>
    <t>zwięzły</t>
  </si>
  <si>
    <t>Falsíkba süllyesztett</t>
  </si>
  <si>
    <t>Zapustené</t>
  </si>
  <si>
    <t>Geïntegreerd</t>
  </si>
  <si>
    <r>
      <rPr>
        <sz val="11"/>
        <rFont val="Calibri"/>
        <family val="2"/>
        <scheme val="minor"/>
      </rPr>
      <t>Zvezno</t>
    </r>
  </si>
  <si>
    <t>Slät</t>
  </si>
  <si>
    <t>På niveau</t>
  </si>
  <si>
    <t>I flukt</t>
  </si>
  <si>
    <t>U ravnini</t>
  </si>
  <si>
    <t>Dammbalken</t>
  </si>
  <si>
    <t>Stop logs</t>
  </si>
  <si>
    <t>batardeau</t>
  </si>
  <si>
    <t>sponda</t>
  </si>
  <si>
    <t>Hrázní blok</t>
  </si>
  <si>
    <t>Belka zapory</t>
  </si>
  <si>
    <t>Gátgerenda</t>
  </si>
  <si>
    <t>Hradidlo</t>
  </si>
  <si>
    <t>Dambalk</t>
  </si>
  <si>
    <r>
      <rPr>
        <sz val="11"/>
        <rFont val="Calibri"/>
        <family val="2"/>
        <scheme val="minor"/>
      </rPr>
      <t>Zajezitvene lamele</t>
    </r>
  </si>
  <si>
    <t>DÄMMBALK</t>
  </si>
  <si>
    <t>Dæmningsbjælker</t>
  </si>
  <si>
    <t>Bjelkestengsler / FLOMSIKRINGSELEMENT</t>
  </si>
  <si>
    <t>Daska brane</t>
  </si>
  <si>
    <t>Dammbalken 25/200 exkl. Dichtung, gesägt und entgratet</t>
  </si>
  <si>
    <t>Stop logs 25/200 excl. seal, cut to size and deburred</t>
  </si>
  <si>
    <t>batardeau 25/200, fourni sans joint, scié et ébavuré</t>
  </si>
  <si>
    <t>sponda 25/200 esclusa guarnizione, segato e sbavato</t>
  </si>
  <si>
    <t>Hrázní blok 25/200, bez těsnění, řezaný na délku, bez otřepů</t>
  </si>
  <si>
    <t>Belka zapory 25/200, bez uszczelnienia, docięta i okrawana</t>
  </si>
  <si>
    <t>Gátgerenda 25/200 tömítés nélkül, méretre vágva, sorjázva</t>
  </si>
  <si>
    <t>Hradidlo 25/200 bez tesnenia, pílené a odhrotované</t>
  </si>
  <si>
    <t>Dambalk 25/200 excl. afdichting, gezaagd en afgebraamd</t>
  </si>
  <si>
    <r>
      <rPr>
        <sz val="11"/>
        <color theme="1"/>
        <rFont val="Calibri"/>
        <family val="2"/>
        <scheme val="minor"/>
      </rPr>
      <t>Zajezitvena lamela 25/200, brez tesnila, odrezana, s posnetimi robovi</t>
    </r>
  </si>
  <si>
    <t>DÄMMBALK 25/200 exkl. tätning, kapad &amp; avgradad</t>
  </si>
  <si>
    <t>Dæmningsbjælker 25/200 ekskl. tætning, savet og afgratet</t>
  </si>
  <si>
    <t>FLOMSIKRINGSELEMENT 25/200 ekskl. tetning, saget og avgradet</t>
  </si>
  <si>
    <t>Daska brane 25/200 bez brtve, piljena i s obrađenim rubovima</t>
  </si>
  <si>
    <t>Dammbalken 50/150 exkl. Dichtung, gesägt und entgratet</t>
  </si>
  <si>
    <t>Stop logs 50/150 excl. seal, cut to size and deburred</t>
  </si>
  <si>
    <t>batardeau 50/150, fourni sans joint, scié et ébavuré</t>
  </si>
  <si>
    <t>sponda 50/150 esclusa guarnizione, segato e sbavato</t>
  </si>
  <si>
    <t>Hrázní blok 50/150, bez těsnění, řezaný na délku, bez otřepů</t>
  </si>
  <si>
    <t>Belka zapory 50/150, bez uszczelnienia, docięta i okrawana</t>
  </si>
  <si>
    <t>Gátgerenda 50/150 tömítés nélkül, méretre vágva, sorjázva</t>
  </si>
  <si>
    <t>Hradidlo 50/150 bez tesnenia, pílené a odhrotované</t>
  </si>
  <si>
    <t>Dambalk 50/150 excl. afdichting, gezaagd en afgebraamd</t>
  </si>
  <si>
    <r>
      <rPr>
        <sz val="11"/>
        <color theme="1"/>
        <rFont val="Calibri"/>
        <family val="2"/>
        <scheme val="minor"/>
      </rPr>
      <t>Zajezitvena lamela 50/150, brez tesnila, odrezana, s posnetimi robovi</t>
    </r>
  </si>
  <si>
    <t>DÄMMBALK 50/150 exkl. tätning, kapad &amp; avgradad</t>
  </si>
  <si>
    <t>Dæmningsbjælker 50/150 ekskl. tætning, savet og afgratet</t>
  </si>
  <si>
    <t>FLOMSIKRINGSELEMENT 50/150 ekskl. tetning, saget og avgradet</t>
  </si>
  <si>
    <t>Daska brane 50/150 bez brtve, piljena i s obrađenim rubovima</t>
  </si>
  <si>
    <t>Dammbalken 50/200 exkl. Dichtung, gesägt und entgratet</t>
  </si>
  <si>
    <t>Stop logs 50/200 excl. seal, cut to size and deburred</t>
  </si>
  <si>
    <t>batardeau 50/200, fourni sans joint, scié et ébavuré</t>
  </si>
  <si>
    <t>sponda 50/200 esclusa guarnizione, segato e sbavato</t>
  </si>
  <si>
    <t>Hrázní blok 50/200, bez těsnění, řezaný na délku, bez otřepů</t>
  </si>
  <si>
    <t>Belka zapory 50/200, bez uszczelnienia, docięta i okrawana</t>
  </si>
  <si>
    <t>Gátgerenda 50/200 tömítés nélkül, méretre vágva, sorjázva</t>
  </si>
  <si>
    <t>Hradidlo 50/200 bez tesnenia, pílené a odhrotované</t>
  </si>
  <si>
    <t>Dambalk 50/200 excl. afdichting, gezaagd en afgebraamd</t>
  </si>
  <si>
    <r>
      <rPr>
        <sz val="11"/>
        <color theme="1"/>
        <rFont val="Calibri"/>
        <family val="2"/>
        <scheme val="minor"/>
      </rPr>
      <t>Zajezitvena lamela 50/200, brez tesnila, odrezana, s posnetimi robovi</t>
    </r>
  </si>
  <si>
    <r>
      <t>DÄMMBALK 50/200 exkl. tätning,</t>
    </r>
    <r>
      <rPr>
        <sz val="11"/>
        <rFont val="Calibri"/>
        <family val="2"/>
        <scheme val="minor"/>
      </rPr>
      <t xml:space="preserve"> kapad &amp; avgradad</t>
    </r>
  </si>
  <si>
    <t>Dæmningsbjælker 50/200 ekskl. tætning, savet og afgratet</t>
  </si>
  <si>
    <t>FLOMSIKRINGSELEMENT 50/200 ekskl. tetning, saget og avgradet</t>
  </si>
  <si>
    <t>Daska brane 50/200 bez brtve, piljena i s obrađenim rubovima</t>
  </si>
  <si>
    <t>Dammbalken 80/200 exkl. Dichtung, gesägt und entgratet</t>
  </si>
  <si>
    <t>Stop logs 80/200 excl. seal, cut to size and deburred</t>
  </si>
  <si>
    <t>batardeau 80/200, fourni sans joint, scié et ébavuré</t>
  </si>
  <si>
    <t>sponda 80/200 esclusa guarnizione, segato e sbavato</t>
  </si>
  <si>
    <t>Hrázní blok 80/200, bez těsnění, řezaný na délku, bez otřepů</t>
  </si>
  <si>
    <t>Belka zapory 80/200, bez uszczelnienia, docięta i okrawana</t>
  </si>
  <si>
    <t>Gátgerenda 80/200 tömítés nélkül, méretre vágva, sorjázva</t>
  </si>
  <si>
    <t>Hradidlo 80/200 bez tesnenia, pílené a odhrotované</t>
  </si>
  <si>
    <t>Dambalk 80/200 excl. afdichting, gezaagd en afgebraamd</t>
  </si>
  <si>
    <r>
      <rPr>
        <sz val="11"/>
        <color theme="1"/>
        <rFont val="Calibri"/>
        <family val="2"/>
        <scheme val="minor"/>
      </rPr>
      <t>Zajezitvena lamela 80/200, brez tesnila, odrezana, s posnetimi robovi</t>
    </r>
  </si>
  <si>
    <r>
      <t>DÄMMBALK 80/200 exkl. tätning, kapad &amp;</t>
    </r>
    <r>
      <rPr>
        <sz val="11"/>
        <rFont val="Calibri"/>
        <family val="2"/>
        <scheme val="minor"/>
      </rPr>
      <t xml:space="preserve"> avgradad</t>
    </r>
  </si>
  <si>
    <t>Dæmningsbjælker 80/200 ekskl. tætning, savet og afgratet</t>
  </si>
  <si>
    <t>FLOMSIKRINGSELEMENT 80/200 ekskl. tetning, saget og avgradet</t>
  </si>
  <si>
    <t>Daska brane 80/200 bez brtve, piljena i s obrađenim rubovima</t>
  </si>
  <si>
    <t>Dammbalkendichtung (25)</t>
  </si>
  <si>
    <t>Stop log seal (25)</t>
  </si>
  <si>
    <t>joint de batardeau (25)</t>
  </si>
  <si>
    <t>guarnizione per sponde (25)</t>
  </si>
  <si>
    <t>Těsnění hrázního bloku (25)</t>
  </si>
  <si>
    <t>Uszczelka belki zapory (25)</t>
  </si>
  <si>
    <t>Gátgerenda tömítés (25)</t>
  </si>
  <si>
    <t>Tesnenie hradidla (25)</t>
  </si>
  <si>
    <t>Dambalkafdichting (25)</t>
  </si>
  <si>
    <r>
      <rPr>
        <sz val="11"/>
        <color theme="1"/>
        <rFont val="Calibri"/>
        <family val="2"/>
        <scheme val="minor"/>
      </rPr>
      <t>Tesnilo za zajezitveno lamelo (25)</t>
    </r>
  </si>
  <si>
    <t>Dämmbalkstätning (25)</t>
  </si>
  <si>
    <t>Dæmningsbjælketætning (25)</t>
  </si>
  <si>
    <t>FLOMSIRKINGSELEMENTTETNING (25)</t>
  </si>
  <si>
    <t>Brtvljenje daske brane (25)</t>
  </si>
  <si>
    <t>Dammbalkendichtung (50+80)</t>
  </si>
  <si>
    <t>Stop log seal (50+80)</t>
  </si>
  <si>
    <t>joint de batardeau (50 + 80)</t>
  </si>
  <si>
    <t>guarnizione per sponde (50+80)</t>
  </si>
  <si>
    <t>Těsnění hrázního bloku (50+80)_CZ</t>
  </si>
  <si>
    <t>Uszczelka belki zapory (50+80)</t>
  </si>
  <si>
    <t>Gátgerenda tömítés (50+80)</t>
  </si>
  <si>
    <t>Tesnenie hradidla (50+80)</t>
  </si>
  <si>
    <t>Dambalkafdichting (50+80)</t>
  </si>
  <si>
    <r>
      <rPr>
        <sz val="11"/>
        <color theme="1"/>
        <rFont val="Calibri"/>
        <family val="2"/>
        <scheme val="minor"/>
      </rPr>
      <t>Tesnilo za zajezitveno lamelo (50+80)</t>
    </r>
  </si>
  <si>
    <t>Dämmbalkstätning (50+80)</t>
  </si>
  <si>
    <t>Dæmningsbjælketætning (50 + 80)</t>
  </si>
  <si>
    <t>FLOMSIRKINGSELEMENTTETNING (50+80)</t>
  </si>
  <si>
    <t>Brtvljenje daske brane (50+80)</t>
  </si>
  <si>
    <t>Dammbalkenhaken</t>
  </si>
  <si>
    <t>Crochet pour batardeau</t>
  </si>
  <si>
    <t>Gancio per sponde</t>
  </si>
  <si>
    <t>Hák hrázního bloku</t>
  </si>
  <si>
    <t>Haki belki zapory</t>
  </si>
  <si>
    <t>Gátgerenda tartó</t>
  </si>
  <si>
    <t>Hák na hradidlo</t>
  </si>
  <si>
    <t>Dambalkhaak</t>
  </si>
  <si>
    <t>Kavelj za iztisnjen profil</t>
  </si>
  <si>
    <t>DÄMMBALKSKROK</t>
  </si>
  <si>
    <t>Dæmningsbjælkekrog</t>
  </si>
  <si>
    <t>Kroker til flomsikringselement</t>
  </si>
  <si>
    <t>Kuka za dasku brane</t>
  </si>
  <si>
    <t>Dammbalkenlänge:</t>
  </si>
  <si>
    <t>Longueur du batardeau</t>
  </si>
  <si>
    <t>Lunghezza sponde:</t>
  </si>
  <si>
    <t>Délka hrázního bloku:</t>
  </si>
  <si>
    <t>Długość belki zapory:</t>
  </si>
  <si>
    <t>Gátgerenda hosszméret:</t>
  </si>
  <si>
    <t>Dĺžka hradidla:</t>
  </si>
  <si>
    <t>Dambalklengte:</t>
  </si>
  <si>
    <t>Dolžina izstisnjenega profila:</t>
  </si>
  <si>
    <t>DÄMMBALKLÄNDG:</t>
  </si>
  <si>
    <t>Dæmningsbjælkelængde:</t>
  </si>
  <si>
    <t>Lengde på flomsikringselement:</t>
  </si>
  <si>
    <t>Duljina daske brane:</t>
  </si>
  <si>
    <t>darunter auch Beschädigung durch mechanische Einwirkung von Personen oder Gegenständen, ausschlussgebend für eine Haftung seitens PREFA.</t>
  </si>
  <si>
    <t>including damage caused by the mechanical actions of persons or objects.</t>
  </si>
  <si>
    <t xml:space="preserve"> — ce qui inclut tout dommage causé par l’action mécanique de personnes ou d’objets.</t>
  </si>
  <si>
    <t>così come danni causati dall'azione meccanica di persone o oggetti, costituiscono una esclusione di responsabilità da parte di PREFA.</t>
  </si>
  <si>
    <t>jakož i poškození mechanickým působením osob nebo předmětů.</t>
  </si>
  <si>
    <t>w tym uszkodzenia spowodowane działaniem mechanicznym osób lub przedmiotów, z wyłączeniem wszelkiej odpowiedzialności firmy PREFA. </t>
  </si>
  <si>
    <t>valamint azon sérülésekre, melyeket emberek, vagy tárgyak okoztak, szintén kizáró oknak minősülnek a PREFA garanciavállalására.</t>
  </si>
  <si>
    <t>ako aj poškodenia mechanickým pôsobením osôb alebo predmetov nepodliehajú záruke zo strany firmy PREFA.</t>
  </si>
  <si>
    <t>waaronder ook beschadiging als gevolg van mechanische inwerking door personen of voorwerpen.</t>
  </si>
  <si>
    <r>
      <rPr>
        <sz val="11"/>
        <color theme="1"/>
        <rFont val="Calibri"/>
        <family val="2"/>
        <scheme val="minor"/>
      </rPr>
      <t>in nestrokovne uporabe gradbenih elementov, med drugim tudi pri poškodbah zaradi mehanskega vpliva oseb in predmetov.</t>
    </r>
  </si>
  <si>
    <t>bland annat skada p.g.a. personers eller föremåls mekanisk påverkan, är avgörande faktorer för huruvida PREFA är ansvarigt.</t>
  </si>
  <si>
    <t>herunder skader forårsaget af mekaniske handlinger udført af personer eller genstande.</t>
  </si>
  <si>
    <t>herunder også skader på grunn av mekanisk påvirkning fra personer eller gjenstander, er heller ikke PREFAs ansvar.</t>
  </si>
  <si>
    <t>u što se također ubraja oštećenje mehaničkim djelovanjem osoba ili predmeta, također su razlog za isključenje odgovornosti od strane tvrtke PREFA.</t>
  </si>
  <si>
    <t>Das Berechnungstool berücksichtigt die Anforderungen des Merkblattes 6/BWK Ausgabe Dezember 2005:</t>
  </si>
  <si>
    <t>The calculation tool takes into account the requirements outlined in leaflet 6/BWK December 2005 edition:</t>
  </si>
  <si>
    <t>Cet outil prend en compte les exigences de la fiche technique 6 du BWK (Association allemande des ingénieurs spécialisés dans la gestion de l’eau, des déchets et des sols) — édition de décembre 2005.</t>
  </si>
  <si>
    <t xml:space="preserve">Lo strumento di calcolo tiene conto dei requisiti del foglio illustrativo 6/BWK edizione 12/2005: </t>
  </si>
  <si>
    <t>Výpočet zohledňuje požadavky na návrh dle návodu Merkblatt BWK/6, vydání prosinec 2005:</t>
  </si>
  <si>
    <t>Narzędzie obliczeniowe uwzględnia wymagania ulotki 6 / BWK, wydanie grudzień 2005:</t>
  </si>
  <si>
    <t>A segédlet által figyelembe vett követelmények: Merkblatt 6/BWK Ausgabe Dezember 2005:</t>
  </si>
  <si>
    <t>Výpočtový nástroj zohľadňuje požiadavky uvedené v návode Merkblatt 6/BWK, vydanie december 2005:</t>
  </si>
  <si>
    <t>De berekeningstool voldoet aan de relevante Duits normen voor hoogwaterbescherming (Merkblatt 6 BWK, editie dec. 2005):</t>
  </si>
  <si>
    <r>
      <rPr>
        <sz val="11"/>
        <color theme="1"/>
        <rFont val="Calibri"/>
        <family val="2"/>
        <scheme val="minor"/>
      </rPr>
      <t>Orodje za izračun upošteva zahteve tehničnega lista 6/BWK, izdaja december 2005:</t>
    </r>
  </si>
  <si>
    <t>Beräkningsverktyget tar hänsyn till kraven i cirkulär 6 från BWK (tyska förbundet för ingenjörer inom vattenförvaltning etc.) från december 2005:</t>
  </si>
  <si>
    <t>Beregningsværktøjet tager højde for kravene i datablad 6/BWK udgave december 2005:</t>
  </si>
  <si>
    <t>Beregningsverktøy tar hensyn til kravene i memorandum 6/BWK, utgave desember 2005:</t>
  </si>
  <si>
    <t>Proračunski alat uzima u obzir zahtjeve naputka 6/BWK izdanje prosinac 2005:</t>
  </si>
  <si>
    <t>Das Berechnungstool bezieht sich ausschließlich auf PREFA Hochwasserschutzsysteme.</t>
  </si>
  <si>
    <t>The calculation tool relates exclusively to PREFA flood protection systems.</t>
  </si>
  <si>
    <t>L’outil de calcul se réfère exclusivement aux systèmes de protection contre les crues PREFA.</t>
  </si>
  <si>
    <t>Lo strumento di calcolo si riferisce esclusivamente ai sistemi PREFA di protezione contro le inondazioni.</t>
  </si>
  <si>
    <t>Výpočtový nástroj se vztahuje výlučně na PREFA protipovodňové systémy.</t>
  </si>
  <si>
    <t>Narzędzie obliczeniowe odnosi się wyłącznie do systemów ochrony przeciwpowodziowej PREFA.</t>
  </si>
  <si>
    <t>A számítási segédlet kizárólag PREFA árvízvédelmi rendszerhez alkalmazható.</t>
  </si>
  <si>
    <t>Výpočtový nástroj sa vzťahuje výlučne na protipovodňové systémy PREFA.</t>
  </si>
  <si>
    <t>De berekeningstool heeft uitsluitend betrekking op PREFA-systemen.</t>
  </si>
  <si>
    <r>
      <rPr>
        <sz val="11"/>
        <color theme="1"/>
        <rFont val="Calibri"/>
        <family val="2"/>
        <scheme val="minor"/>
      </rPr>
      <t>Orodje za izračun se nanaša izključno na sisteme protipoplavne zaščite PREFA.</t>
    </r>
  </si>
  <si>
    <r>
      <t>Beräkningsverktyget är uteslutande avsett för PREFA-</t>
    </r>
    <r>
      <rPr>
        <sz val="11"/>
        <color rgb="FFFFFF00"/>
        <rFont val="Calibri"/>
        <family val="2"/>
        <scheme val="minor"/>
      </rPr>
      <t xml:space="preserve">. </t>
    </r>
    <r>
      <rPr>
        <sz val="11"/>
        <rFont val="Calibri"/>
        <family val="2"/>
        <scheme val="minor"/>
      </rPr>
      <t>översvämningsskydd</t>
    </r>
  </si>
  <si>
    <t>Beregningsværktøjet vedrører udelukkende PREFA højvandsbeskyttelsessystemer.</t>
  </si>
  <si>
    <t>Beregningsverktøyet gjelder kun for flombeskyttelsessystemer fra PREFA.</t>
  </si>
  <si>
    <t>Proračunski alat odnosi se isključivo na PREFA sustave za zaštitu od poplave.</t>
  </si>
  <si>
    <t>Dateneingabe</t>
  </si>
  <si>
    <t>Data entry</t>
  </si>
  <si>
    <t>Saisie des données</t>
  </si>
  <si>
    <t>inserimento dati</t>
  </si>
  <si>
    <t>Zadání údajů</t>
  </si>
  <si>
    <t>Wprowadzanie danych</t>
  </si>
  <si>
    <t>Adatok megadása</t>
  </si>
  <si>
    <t>Zadanie údajov</t>
  </si>
  <si>
    <t>Gegevensinvoer</t>
  </si>
  <si>
    <r>
      <rPr>
        <sz val="11"/>
        <color theme="1"/>
        <rFont val="Calibri"/>
        <family val="2"/>
        <scheme val="minor"/>
      </rPr>
      <t>Vnos podatkov</t>
    </r>
  </si>
  <si>
    <t>Datainmatning</t>
  </si>
  <si>
    <t>Dataindlæsning</t>
  </si>
  <si>
    <t>Inntasting av data</t>
  </si>
  <si>
    <t>Unos podataka</t>
  </si>
  <si>
    <t>Dauerbodendichtung 25</t>
  </si>
  <si>
    <t>Permanent base seal 50</t>
  </si>
  <si>
    <t>Joint au sol permanent 25</t>
  </si>
  <si>
    <t>guarnizione a pavimento a lunga durata 50</t>
  </si>
  <si>
    <t>Trvalé spodní těsnění 25</t>
  </si>
  <si>
    <t>Stałe uszczelnienie podłogowe 25</t>
  </si>
  <si>
    <t>Bentmaradó talajtömítés 25</t>
  </si>
  <si>
    <t>Trvalo pružné spodné tesnenie 25</t>
  </si>
  <si>
    <t>Duurzame Bodemafdichting 25</t>
  </si>
  <si>
    <t>Trajno talno tesnilo 25</t>
  </si>
  <si>
    <t>PERMANENTGOLVTÄTNING 25</t>
  </si>
  <si>
    <t>Permanent bundtætning 25</t>
  </si>
  <si>
    <t>Permanent bunntetning 25</t>
  </si>
  <si>
    <t>Trajno brtvljenje prema tlu 25</t>
  </si>
  <si>
    <t>Dauerbodendichtung 50</t>
  </si>
  <si>
    <t>Joint au sol permanent 50</t>
  </si>
  <si>
    <t>Trvalé spodní těsnění 50</t>
  </si>
  <si>
    <t>Stałe uszczelnienie podłogowe 50</t>
  </si>
  <si>
    <t>Bentmaradó talajtömítés 50</t>
  </si>
  <si>
    <t>Trvalo pružné spodné tesnenie 50</t>
  </si>
  <si>
    <t>Duurzame Bodemafdichting 50</t>
  </si>
  <si>
    <r>
      <rPr>
        <sz val="11"/>
        <rFont val="Calibri"/>
        <family val="2"/>
        <scheme val="minor"/>
      </rPr>
      <t>Trajno talno tesnilo 50</t>
    </r>
  </si>
  <si>
    <t>PERMANENTGOLVTÄTNING 50</t>
  </si>
  <si>
    <t>Permanent bundtætning 50</t>
  </si>
  <si>
    <t>Permanent bunntetning 50</t>
  </si>
  <si>
    <t>Trajno brtvljenje prema tlu 50</t>
  </si>
  <si>
    <t>Dauerbodendichtung 80</t>
  </si>
  <si>
    <t>Permanent base seal 80</t>
  </si>
  <si>
    <t>Joint au sol permanent 80</t>
  </si>
  <si>
    <t>guarnizione a pavimento a lunga durata 80</t>
  </si>
  <si>
    <t>Trvalé spodní těsnění 80</t>
  </si>
  <si>
    <t>Stałe uszczelnienie podłogowe 80</t>
  </si>
  <si>
    <t>Bentmaradó talajtömítés 80</t>
  </si>
  <si>
    <t>Trvalo pružné spodné tesnenie 80</t>
  </si>
  <si>
    <t>Duurzame Bodemafdichting 80</t>
  </si>
  <si>
    <r>
      <rPr>
        <sz val="11"/>
        <rFont val="Calibri"/>
        <family val="2"/>
        <scheme val="minor"/>
      </rPr>
      <t>Trajno talno tesnilo 80</t>
    </r>
  </si>
  <si>
    <t>PERMANENTGOLVTÄTNING 80</t>
  </si>
  <si>
    <t>Permanent bundtætning 80</t>
  </si>
  <si>
    <t>Permanent bunntetning 80</t>
  </si>
  <si>
    <t>Trajno brtvljenje prema tlu 80</t>
  </si>
  <si>
    <t>Dauerbodendichtung:</t>
  </si>
  <si>
    <t>Permanent base seal:</t>
  </si>
  <si>
    <t>Joint au sol permanent :</t>
  </si>
  <si>
    <t>guarnizione a pavimento a lunga durata:</t>
  </si>
  <si>
    <t>Trvalé spodní těsnění:</t>
  </si>
  <si>
    <t>Stałe uszczelnienie podłogowe:</t>
  </si>
  <si>
    <t>Bentmaradó talajtömítés:</t>
  </si>
  <si>
    <t>Trvalo pružné spodné tesnenie:</t>
  </si>
  <si>
    <t>Duurzame Bodemafdichting:</t>
  </si>
  <si>
    <r>
      <rPr>
        <sz val="11"/>
        <rFont val="Calibri"/>
        <family val="2"/>
        <scheme val="minor"/>
      </rPr>
      <t>Trajno talno tesnilo:</t>
    </r>
  </si>
  <si>
    <t>PERMANENTGOLVTÄTNING:</t>
  </si>
  <si>
    <t>Permanent bundtætning:</t>
  </si>
  <si>
    <t>Permanent bunntetning:</t>
  </si>
  <si>
    <t>Trajno brtvljenje prema tlu:</t>
  </si>
  <si>
    <t>Definition Feld Innenlichte:</t>
  </si>
  <si>
    <t>Definition of field interior lights:</t>
  </si>
  <si>
    <t>Définition de l’entraxe (espacement) entre les travées :</t>
  </si>
  <si>
    <t>definizione campo luce netta:</t>
  </si>
  <si>
    <t>Definice vnitřní světlosti pole:</t>
  </si>
  <si>
    <t>Definicja pola w świetle:</t>
  </si>
  <si>
    <t>Mező fesztávolsága:</t>
  </si>
  <si>
    <t>Definícia poľa svetlej šírky:</t>
  </si>
  <si>
    <t>Definitie veld dagmaat:</t>
  </si>
  <si>
    <r>
      <rPr>
        <sz val="11"/>
        <color theme="1"/>
        <rFont val="Calibri"/>
        <family val="2"/>
        <scheme val="minor"/>
      </rPr>
      <t>Določitev polja notranje odprtine:</t>
    </r>
  </si>
  <si>
    <t>Definition av fält inre öppning:</t>
  </si>
  <si>
    <t>Definition af felt for indvendigt lys:</t>
  </si>
  <si>
    <t>Definisjonsfelt taklys:</t>
  </si>
  <si>
    <t>Definicija polja unutrašnje širine:</t>
  </si>
  <si>
    <t>Dichte Wasser inkl. Geschiebe:</t>
  </si>
  <si>
    <t>Density of water incl. bed load:</t>
  </si>
  <si>
    <t>Masse volumique de l’eau (avec matériaux de charriage) :</t>
  </si>
  <si>
    <t>Densità dell'acqua incl. sedimenti:</t>
  </si>
  <si>
    <t>hustota vody vč. příměsí</t>
  </si>
  <si>
    <t>Gęsta woda z materiałem gleby:</t>
  </si>
  <si>
    <t>Víz fajsúlya hordalékkal::</t>
  </si>
  <si>
    <t>Hustota vody vrát. prímesí:</t>
  </si>
  <si>
    <t>Dichtheid water incl. meegevoerd materiaal:</t>
  </si>
  <si>
    <t>Gostota vode, vključno s prodnim nanosom:</t>
  </si>
  <si>
    <t>Vattendensitet inkl. slam:</t>
  </si>
  <si>
    <t>Vandtæthed, inkl. sediment:</t>
  </si>
  <si>
    <t>Tetthet for vann inkl. rullestein:</t>
  </si>
  <si>
    <t>Gustoća vode uklj. nanose:</t>
  </si>
  <si>
    <r>
      <t>Dichte Wasser inkl. Geschiebe:  r</t>
    </r>
    <r>
      <rPr>
        <vertAlign val="subscript"/>
        <sz val="11"/>
        <rFont val="Arial"/>
        <family val="2"/>
      </rPr>
      <t>w</t>
    </r>
  </si>
  <si>
    <r>
      <rPr>
        <sz val="11"/>
        <color theme="1"/>
        <rFont val="Calibri"/>
        <family val="2"/>
        <scheme val="minor"/>
      </rPr>
      <t>Dense water incl. debris:</t>
    </r>
    <r>
      <rPr>
        <sz val="11"/>
        <color theme="1"/>
        <rFont val="Calibri"/>
        <family val="2"/>
        <scheme val="minor"/>
      </rPr>
      <t xml:space="preserve">  </t>
    </r>
    <r>
      <rPr>
        <sz val="11"/>
        <color theme="1"/>
        <rFont val="Calibri"/>
        <family val="2"/>
        <scheme val="minor"/>
      </rPr>
      <t>r</t>
    </r>
    <r>
      <rPr>
        <vertAlign val="subscript"/>
        <sz val="11"/>
        <color rgb="FF000000"/>
        <rFont val="Calibri"/>
        <family val="2"/>
        <scheme val="minor"/>
      </rPr>
      <t>w</t>
    </r>
  </si>
  <si>
    <t>Masse volumique de l’eau (avec matériaux de charriage) : rw</t>
  </si>
  <si>
    <t>Densità dell'acqua incl. sedimenti  rw</t>
  </si>
  <si>
    <t>hustota vody vč. příměsí:  rw</t>
  </si>
  <si>
    <t>Gęstość wody włącznie z transportowanym materiałem:  rw</t>
  </si>
  <si>
    <t>Víz sűrűsége hordalékkal:  rw</t>
  </si>
  <si>
    <r>
      <rPr>
        <sz val="11"/>
        <color theme="1"/>
        <rFont val="Calibri"/>
        <family val="2"/>
        <scheme val="minor"/>
      </rPr>
      <t>Hustota vody vrát. prímesí:</t>
    </r>
    <r>
      <rPr>
        <sz val="11"/>
        <color theme="1"/>
        <rFont val="Calibri"/>
        <family val="2"/>
        <scheme val="minor"/>
      </rPr>
      <t xml:space="preserve">  </t>
    </r>
    <r>
      <rPr>
        <sz val="11"/>
        <color theme="1"/>
        <rFont val="Calibri"/>
        <family val="2"/>
        <scheme val="minor"/>
      </rPr>
      <t>r</t>
    </r>
    <r>
      <rPr>
        <vertAlign val="subscript"/>
        <sz val="11"/>
        <color rgb="FF000000"/>
        <rFont val="Calibri"/>
        <family val="2"/>
        <scheme val="minor"/>
      </rPr>
      <t>w</t>
    </r>
  </si>
  <si>
    <t>Dichtheid water incl. meegevoerd materiaal:  rw</t>
  </si>
  <si>
    <r>
      <rPr>
        <sz val="11"/>
        <rFont val="Calibri"/>
        <family val="2"/>
        <scheme val="minor"/>
      </rPr>
      <t>Gostota vode, vključno s prodnim nanosom: r</t>
    </r>
    <r>
      <rPr>
        <vertAlign val="subscript"/>
        <sz val="11"/>
        <rFont val="Calibri"/>
        <family val="2"/>
        <scheme val="minor"/>
      </rPr>
      <t>w</t>
    </r>
  </si>
  <si>
    <r>
      <rPr>
        <sz val="11"/>
        <color theme="1"/>
        <rFont val="Calibri"/>
        <family val="2"/>
        <scheme val="minor"/>
      </rPr>
      <t>Vattendensitet inkl. slam:</t>
    </r>
    <r>
      <rPr>
        <sz val="11"/>
        <color theme="1"/>
        <rFont val="Calibri"/>
        <family val="2"/>
        <scheme val="minor"/>
      </rPr>
      <t xml:space="preserve">  </t>
    </r>
    <r>
      <rPr>
        <sz val="11"/>
        <color theme="1"/>
        <rFont val="Calibri"/>
        <family val="2"/>
        <scheme val="minor"/>
      </rPr>
      <t>r</t>
    </r>
    <r>
      <rPr>
        <vertAlign val="subscript"/>
        <sz val="11"/>
        <color rgb="FF000000"/>
        <rFont val="Calibri"/>
        <family val="2"/>
        <scheme val="minor"/>
      </rPr>
      <t>w</t>
    </r>
  </si>
  <si>
    <r>
      <rPr>
        <sz val="13"/>
        <color theme="1"/>
        <rFont val="Calibri"/>
        <family val="2"/>
        <scheme val="minor"/>
      </rPr>
      <t>Vandtæthed, inkl. sediment:  r</t>
    </r>
    <r>
      <rPr>
        <vertAlign val="subscript"/>
        <sz val="13"/>
        <color rgb="FF000000"/>
        <rFont val="Calibri"/>
        <family val="2"/>
        <scheme val="minor"/>
      </rPr>
      <t>w</t>
    </r>
  </si>
  <si>
    <r>
      <rPr>
        <sz val="11"/>
        <color theme="1"/>
        <rFont val="Calibri"/>
        <family val="2"/>
        <scheme val="minor"/>
      </rPr>
      <t>Tetthet for vann inkl. rullestein:</t>
    </r>
    <r>
      <rPr>
        <sz val="11"/>
        <color theme="1"/>
        <rFont val="Calibri"/>
        <family val="2"/>
        <scheme val="minor"/>
      </rPr>
      <t xml:space="preserve">  </t>
    </r>
    <r>
      <rPr>
        <sz val="11"/>
        <color theme="1"/>
        <rFont val="Calibri"/>
        <family val="2"/>
        <scheme val="minor"/>
      </rPr>
      <t>r</t>
    </r>
    <r>
      <rPr>
        <vertAlign val="subscript"/>
        <sz val="11"/>
        <color rgb="FF000000"/>
        <rFont val="Calibri"/>
        <family val="2"/>
        <scheme val="minor"/>
      </rPr>
      <t>w</t>
    </r>
  </si>
  <si>
    <r>
      <rPr>
        <sz val="11"/>
        <color theme="1"/>
        <rFont val="Calibri"/>
        <family val="2"/>
        <scheme val="minor"/>
      </rPr>
      <t>Gustoća vode uklj. nanose:</t>
    </r>
    <r>
      <rPr>
        <sz val="11"/>
        <color theme="1"/>
        <rFont val="Calibri"/>
        <family val="2"/>
        <scheme val="minor"/>
      </rPr>
      <t xml:space="preserve">  </t>
    </r>
    <r>
      <rPr>
        <sz val="11"/>
        <color theme="1"/>
        <rFont val="Calibri"/>
        <family val="2"/>
        <scheme val="minor"/>
      </rPr>
      <t>r</t>
    </r>
    <r>
      <rPr>
        <vertAlign val="subscript"/>
        <sz val="11"/>
        <color rgb="FF000000"/>
        <rFont val="Calibri"/>
        <family val="2"/>
        <scheme val="minor"/>
      </rPr>
      <t>w</t>
    </r>
  </si>
  <si>
    <t>Dichtung für Deckel und Bodenhülse gross DM 230 mm</t>
  </si>
  <si>
    <t>Seal for cover and ground sleeve, large Ø 230 mm</t>
  </si>
  <si>
    <t>joint pour couvercle et grande douille de sol (diamètre : 230 mm)</t>
  </si>
  <si>
    <t>guarnizione per coperchio e piantone grande D230 mm</t>
  </si>
  <si>
    <t>Těsnění pro víko a zemní pouzdro velké Ø 230mm</t>
  </si>
  <si>
    <t>Uszczelka do pokrywy i tulei duża DM 230 mm</t>
  </si>
  <si>
    <r>
      <t xml:space="preserve">Tömítés padlóhüvely-fedélhez nagy </t>
    </r>
    <r>
      <rPr>
        <sz val="11"/>
        <color theme="1"/>
        <rFont val="Calibri"/>
        <family val="2"/>
      </rPr>
      <t>ø</t>
    </r>
    <r>
      <rPr>
        <sz val="11"/>
        <color theme="1"/>
        <rFont val="Calibri"/>
        <family val="2"/>
        <scheme val="minor"/>
      </rPr>
      <t xml:space="preserve"> DM 230 mm</t>
    </r>
  </si>
  <si>
    <t>Tesnenie pre veko a zemné puzdro veľké, priemer 230 mm</t>
  </si>
  <si>
    <t>Afdichting voor deksel en bodemhuls groot diam. 230 mm</t>
  </si>
  <si>
    <r>
      <rPr>
        <sz val="11"/>
        <rFont val="Calibri"/>
        <family val="2"/>
        <scheme val="minor"/>
      </rPr>
      <t>Tesnilo za pokrov in talno pušo, veliko, premer 230 mm</t>
    </r>
  </si>
  <si>
    <t>Tätning för lock och markhylsa, stor Ø 230 mm</t>
  </si>
  <si>
    <t>Tætning til dæksel og bundmuffe stor Ø 230 mm</t>
  </si>
  <si>
    <t>Tetning for lokk og jordanker stor Ø 230 mm</t>
  </si>
  <si>
    <t>Brtva za poklopac i podnu čašku velika promj. 230 mm</t>
  </si>
  <si>
    <t>Dichtung für Deckel und Bodenhülse klein DM 170 mm</t>
  </si>
  <si>
    <t>Seal for cover and ground sleeve, small Ø 170 mm</t>
  </si>
  <si>
    <t>joint pour couvercle et petite douille de sol (diamètre : 170 mm)</t>
  </si>
  <si>
    <t>guarnizione per coperchio e piantone piccolo D170 mm</t>
  </si>
  <si>
    <t>Těsnění pro víko a zemní pouzdro malé Ø 170mm</t>
  </si>
  <si>
    <t>Uszczelka do pokrywy i tulei mała DM 170 mm</t>
  </si>
  <si>
    <t>Tömítés padlóhüvely-fedélhez kicsi ø DM 170 mm</t>
  </si>
  <si>
    <t>Tesnenie pre veko a zemné puzdro malé, priemer 170 mm</t>
  </si>
  <si>
    <t>Afdichting voor deksel en bodemhuls klein diam. 170 mm</t>
  </si>
  <si>
    <r>
      <rPr>
        <sz val="11"/>
        <rFont val="Calibri"/>
        <family val="2"/>
        <scheme val="minor"/>
      </rPr>
      <t>Tesnilo za pokrov in talno pušo, majhno, premer 170 mm</t>
    </r>
  </si>
  <si>
    <t>Tätning för lock och markhylsa, liten Ø 170 mm</t>
  </si>
  <si>
    <t>Tætning til dæksel og bundmuffe lille Ø 170 mm</t>
  </si>
  <si>
    <t>Tetning for lokk og jordanker liten Ø 170 mm</t>
  </si>
  <si>
    <t>Brtva za poklopac i podnu čašku mala promj. 170 mm</t>
  </si>
  <si>
    <t>Dichtungsroller 25/50</t>
  </si>
  <si>
    <t>Pressure roller 25/50</t>
  </si>
  <si>
    <t>rouleau de pression 25/50</t>
  </si>
  <si>
    <t>Rullo di pressione 25/50</t>
  </si>
  <si>
    <t>Pomůcka pro zatlačování izolace 25/50</t>
  </si>
  <si>
    <t>Rolka uszczelniająca 25/50</t>
  </si>
  <si>
    <t>Tömítőszalag 25/50</t>
  </si>
  <si>
    <t>tesniaci valček 25/50</t>
  </si>
  <si>
    <t>Pakkingrol 25/50</t>
  </si>
  <si>
    <t>Valjček za tesnilo 25/50</t>
  </si>
  <si>
    <t>tätningsvals 25/50</t>
  </si>
  <si>
    <t>Tætningsvalse 25/50</t>
  </si>
  <si>
    <t>Tetningsrulle 25/50</t>
  </si>
  <si>
    <t>Brtveni valjak 25/50</t>
  </si>
  <si>
    <t>Dichtungsroller 80</t>
  </si>
  <si>
    <t>Pressure roller 80</t>
  </si>
  <si>
    <t>rouleau de pression 80</t>
  </si>
  <si>
    <t>Rullo di pressione 80</t>
  </si>
  <si>
    <t>Pomůcka pro zatlačování izolace 80</t>
  </si>
  <si>
    <t>Rolka uszczelniająca 80</t>
  </si>
  <si>
    <t>Tömítőszalag 80</t>
  </si>
  <si>
    <t>tesniaci valček 80</t>
  </si>
  <si>
    <t>Pakkingrol 80</t>
  </si>
  <si>
    <t>Valjček za tesnilo 80</t>
  </si>
  <si>
    <t>tätningsvals 80</t>
  </si>
  <si>
    <t>Tætningsvalse 80</t>
  </si>
  <si>
    <t>Tetningsrulle 80</t>
  </si>
  <si>
    <t>Brtveni valjak 80</t>
  </si>
  <si>
    <t>Die Berechnungsergebnisse sind nicht auf andere Produkte oder Einsätze anwendbar.</t>
  </si>
  <si>
    <t>The calculation results cannot be used for other products or applications.</t>
  </si>
  <si>
    <t>Les résultats des calculs ne sont valables ni pour d’autres produits ni pour d’autres applications.</t>
  </si>
  <si>
    <t>I risultati del calcolo non sono applicabili ad altri prodotti.</t>
  </si>
  <si>
    <t>Výsledky výpočtu nelze použít pro jiné produkty nebo aplikace.</t>
  </si>
  <si>
    <t>Wyniki obliczeń nie mają zastosowania do innych produktów lub zastosowań. </t>
  </si>
  <si>
    <t>A számítási eredmények nem érvényesek más termékre, vagy eltérő felhasználásra.</t>
  </si>
  <si>
    <t>Výsledky výpočtov sa nedajú aplikovať na iné produkty alebo spôsoby použitia.</t>
  </si>
  <si>
    <t>De berekeningsresultaten zijn niet op andere producten of situaties van toepassing.</t>
  </si>
  <si>
    <r>
      <rPr>
        <sz val="11"/>
        <color theme="1"/>
        <rFont val="Calibri"/>
        <family val="2"/>
        <scheme val="minor"/>
      </rPr>
      <t>Rezultati izračuna niso uporabni za druge izdelke ali uporabe.</t>
    </r>
  </si>
  <si>
    <r>
      <t>Beräkningsresultaten kan inte tillämpas på andra produkter eller</t>
    </r>
    <r>
      <rPr>
        <sz val="11"/>
        <color rgb="FFFFFF00"/>
        <rFont val="Calibri"/>
        <family val="2"/>
        <scheme val="minor"/>
      </rPr>
      <t xml:space="preserve"> </t>
    </r>
    <r>
      <rPr>
        <sz val="11"/>
        <rFont val="Calibri"/>
        <family val="2"/>
        <scheme val="minor"/>
      </rPr>
      <t>användningsområden.</t>
    </r>
  </si>
  <si>
    <t>Beregningsresultaterne kan ikke overføres til andre produkter eller anvendelser.</t>
  </si>
  <si>
    <t>Beregningsresultatene kan ikke brukes for andre produkter eller andre typer bruk.</t>
  </si>
  <si>
    <t>Rezultati proračuna nisu primjenjivi na druge proizvode ili primjene.</t>
  </si>
  <si>
    <t>Die Berechnungsergebnisse sind nur für das von den Eingabedaten erfassten Hochwasserschutzsystem heranzuziehen.</t>
  </si>
  <si>
    <t>The calculation results are only to be used for the flood protection system covered by the data provided.</t>
  </si>
  <si>
    <t>Les résultats obtenus ne peuvent servir de base que pour le système de protection contre les crues correspondant aux données saisies.</t>
  </si>
  <si>
    <t>I risultati del calcolo devono essere utilizzati solo per il sistema di protezione contro le inondazioni relativo ai dati inseriti.</t>
  </si>
  <si>
    <t>Výsledky výpočtu lze použít pouze na protipovodňový systém dle zadaných údajů.</t>
  </si>
  <si>
    <t>Wyniki obliczeń mogą być wykorzystywane tylko dla systemu ochrony przeciwpowodziowej zapisanego przez dane wejściowe.</t>
  </si>
  <si>
    <t>A számítási eredmények kizárólag a beírt adatok alapján számított árvízvédelmi rendszerre érvényesek.</t>
  </si>
  <si>
    <t>Výsledky výpočtov sa majú používať len na protipovodňový systém podľa zadaných údajov.</t>
  </si>
  <si>
    <t>De berekeningsresultaten zijn alleen van toepassing op het specifieke hoogwaterbeschermingssysteem waarvoor de gegevens zijn ingevoerd.</t>
  </si>
  <si>
    <r>
      <rPr>
        <sz val="11"/>
        <color theme="1"/>
        <rFont val="Calibri"/>
        <family val="2"/>
        <scheme val="minor"/>
      </rPr>
      <t>Rezultati izračuna so uporabni samo za sistem protipoplavne zaščite, ki ga zajemajo vhodni podatki.</t>
    </r>
  </si>
  <si>
    <r>
      <t xml:space="preserve">Beräkningsresultaten ska bara användas för det </t>
    </r>
    <r>
      <rPr>
        <sz val="11"/>
        <rFont val="Calibri"/>
        <family val="2"/>
        <scheme val="minor"/>
      </rPr>
      <t xml:space="preserve">övervämningsskydd </t>
    </r>
    <r>
      <rPr>
        <sz val="11"/>
        <color theme="1"/>
        <rFont val="Calibri"/>
        <family val="2"/>
        <scheme val="minor"/>
      </rPr>
      <t>som inmatade data hänvisar till.</t>
    </r>
  </si>
  <si>
    <t>Resultaterne af beregningerne kan kun anvendes til oversvømmelsessystemet, der er omfattet af inputdataene.</t>
  </si>
  <si>
    <t>Beregningsresultatene gjelder kun for flombeskyttelsessystemet som er beregnet basert på dataene som er lagt inn.</t>
  </si>
  <si>
    <t>Rezultati proračuna smiju se koristiti samo za sustav za zaštitu od poplave, na koji se odnose uneseni podaci.</t>
  </si>
  <si>
    <t>Die Gültigkeit dieses Dokumentes endet mit 31.12.2021</t>
  </si>
  <si>
    <t>This document is valid until 31 December 2021</t>
  </si>
  <si>
    <t>La validité du présent document expire le 31/12/2021.</t>
  </si>
  <si>
    <t>Documento valido fino al 31.12.2021</t>
  </si>
  <si>
    <t>Platnost tohoto dokumentu končí k 31.12.2021</t>
  </si>
  <si>
    <t>Niniejszy dokument jest ważny do dnia 31.12.2021 r.</t>
  </si>
  <si>
    <t>Jelen dokumentum 2021 12.31-ig érvényes</t>
  </si>
  <si>
    <t>Platnosť tohto dokumentu končí 31. 12. 2021</t>
  </si>
  <si>
    <t>De geldigheid van dit document eindigt op 31-12-2021</t>
  </si>
  <si>
    <t>Ta dokument je veljaven do 31. 12. 2021.</t>
  </si>
  <si>
    <t>Detta dokument upphör att gälla 2021-12-31</t>
  </si>
  <si>
    <t>Gyldigheden af dette dokument ophører 31.12.2021</t>
  </si>
  <si>
    <t>Dette dokumentet er gyldig til 31.12.2021</t>
  </si>
  <si>
    <t>Valjanost ovog dokumenta prestaje s 31.12.2021.</t>
  </si>
  <si>
    <t>Die hinterlegten Preise gelten bis Neuauflage der Preisliste vorbehaltlich vorgezogener Preisanpassungen</t>
  </si>
  <si>
    <t>The stated prices are valid until a new price list is issued and are subject to early price adjustments</t>
  </si>
  <si>
    <t>Les prix définis dans ce document sont valables jusqu’à la nouvelle édition de la liste de prix sous réserve d’ajustements de prix anticipés.</t>
  </si>
  <si>
    <t>I prezzi inseriti sono validi fino alla prossima revisione del Listino Prezzi o al prossimo aggiornamento prezzi.</t>
  </si>
  <si>
    <t>Uvedené ceny platí do nového ceníku s výhradou dřívějších cenových úprav</t>
  </si>
  <si>
    <t>Zamieszczone w nim ceny obowiązują do czasu opublikowania nowego cennika, z zastrzeżeniem możliwości wcześniejszych korekt cenowych</t>
  </si>
  <si>
    <t>Az elmentett árak az új árlista kiadásáig, de az előzetes árváltoztatás jogát fenntartva érvényesek.</t>
  </si>
  <si>
    <t>Uvedené ceny sú platné do vydania nového cenníka, pričom je vyhradené právo na skoršie zmeny.</t>
  </si>
  <si>
    <t>De vermelde prijzen zijn geldig tot heruitgave van de prijslijst, behoudens tussentijdse prijswijzigingen</t>
  </si>
  <si>
    <t>Navedene cene veljajo do novo izdaje cenika s pridržkom predčasnih prilagoditev cen</t>
  </si>
  <si>
    <t>Visade priser gäller t.o.m. ny upplaga av prislistan, med förbehåll för tidiga prisanpassningar</t>
  </si>
  <si>
    <t>De oplyste priser gælder, indtil ny version af prislisten foreligger – med forbehold for forudgående pristilpasninger</t>
  </si>
  <si>
    <t>Prisene gjelder til det kommer en ny prisliste, med forbehold om prioriterte prisjusteringer</t>
  </si>
  <si>
    <t>Navedene cijene vrijede do novog izdanja cjenika uz pridržavanje prava prethodne prilagodbe cijena</t>
  </si>
  <si>
    <t>Die vom Anwender eingegebenen Daten werden vom Berechnungstool automatisch verarbeitet ohne auf deren Richtigkeit überprüft werden zu können.</t>
  </si>
  <si>
    <t>The data provided by the user is processed automatically by the calculation tool. However, the tool is unable to check that the data entered is correct.</t>
  </si>
  <si>
    <t>Les données saisies par l’utilisateur sont traitées automatiquement par l’outil de calcul sans que leur exactitude puisse être vérifiée.</t>
  </si>
  <si>
    <t>I dati inseriti dall'utente vengono elaborati automaticamente dallo strumento di calcolo senza essere in grado di verificarne la correttezza.</t>
  </si>
  <si>
    <t>Uživatelem zadané údaje jsou výpočtem automaticky zpracovány. Výpočtový nástroj nemá možnost kontroly správnosti zadaných dat.</t>
  </si>
  <si>
    <t>Dane wprowadzane przez użytkownika są przetwarzane automatycznie przez narzędzie obliczeniowe bez możliwości sprawdzenia ich poprawności.</t>
  </si>
  <si>
    <t>A felhasználó által beírt adatokat a segédlet automatikusan átveszi, azok helyességét nem ellenőrzi.</t>
  </si>
  <si>
    <t>Údaje zadané používateľom automaticky spracuje výpočtový nástroj, ktorý však nemôže skontrolovať ich správnosť.</t>
  </si>
  <si>
    <t>De door de gebruiker ingevoerde gegevens worden door de berekeningstool automatisch verwerkt, zonder dat ze op juistheid kunnen worden gecontroleerd.</t>
  </si>
  <si>
    <r>
      <rPr>
        <sz val="11"/>
        <color theme="1"/>
        <rFont val="Calibri"/>
        <family val="2"/>
        <scheme val="minor"/>
      </rPr>
      <t>Orodje za izračun samodejno obdela podatke, ki jih vnese uporabnik, brez preverjanja njihove pravilnosti.</t>
    </r>
  </si>
  <si>
    <t>Data som användaren har matat in bearbetas automatiskt av beräkningsverktyget utan att kunna kontrollera dem med avseende på riktighet.</t>
  </si>
  <si>
    <t>De data, som brugeren indtaster, behandles automatisk af beregningsværktøjet uden at deres rigtighed kontrolleres.</t>
  </si>
  <si>
    <t>Dataene som er oppgitt av brukeren, behandles automatisk av beregningsverktøyet uten at riktigheten av dem kan kontrolleres.</t>
  </si>
  <si>
    <t>Proračunski alat automatski obrađuje podatke, koje je unio korisnik, bez mogućnosti provjere njihove točnosti.</t>
  </si>
  <si>
    <t>Durchbiegung</t>
  </si>
  <si>
    <t>Deflection</t>
  </si>
  <si>
    <t>flèche</t>
  </si>
  <si>
    <t>freccia</t>
  </si>
  <si>
    <t>Průhyb</t>
  </si>
  <si>
    <t>Ugięcie</t>
  </si>
  <si>
    <t>Kihajlás</t>
  </si>
  <si>
    <t>Prehyb</t>
  </si>
  <si>
    <t>Doorbuiging</t>
  </si>
  <si>
    <r>
      <rPr>
        <sz val="11"/>
        <color theme="1"/>
        <rFont val="Calibri"/>
        <family val="2"/>
        <scheme val="minor"/>
      </rPr>
      <t>Upogibanje</t>
    </r>
  </si>
  <si>
    <t>Nedböjning</t>
  </si>
  <si>
    <t>Nedbøjning</t>
  </si>
  <si>
    <t>Nedbøyning</t>
  </si>
  <si>
    <t>Progib</t>
  </si>
  <si>
    <t>Durchbiegung HD:</t>
  </si>
  <si>
    <t>Deflection HD:</t>
  </si>
  <si>
    <t>Flèche HD :</t>
  </si>
  <si>
    <t>Freccia HD:</t>
  </si>
  <si>
    <t>Průhyb HD:</t>
  </si>
  <si>
    <t>Ugięcie HD:</t>
  </si>
  <si>
    <t>Kihajlás HD:</t>
  </si>
  <si>
    <t>Prehyb HD:</t>
  </si>
  <si>
    <t>Doorbuiging HD:</t>
  </si>
  <si>
    <t>Upogibanje HD:</t>
  </si>
  <si>
    <t>Nedböjning HD:</t>
  </si>
  <si>
    <t>Nedbøjning HD:</t>
  </si>
  <si>
    <t>Nedbøyning HD:</t>
  </si>
  <si>
    <t>Progib HD:</t>
  </si>
  <si>
    <t>Durchbiegung HD+HS:</t>
  </si>
  <si>
    <t>Deflection HD + HS:</t>
  </si>
  <si>
    <t>Flèche HD + HS :</t>
  </si>
  <si>
    <t>Freccia HD+HS:</t>
  </si>
  <si>
    <t>Průhyb HD+HS:</t>
  </si>
  <si>
    <t>Ugięcie HD+HS:</t>
  </si>
  <si>
    <t>Kihajlás HD+HS:</t>
  </si>
  <si>
    <t>Prehyb HD+HS:</t>
  </si>
  <si>
    <t>Doorbuiging HD+HS:</t>
  </si>
  <si>
    <t>Upogibanje HD+HS:</t>
  </si>
  <si>
    <t>Nedböjning HD+HS:</t>
  </si>
  <si>
    <t>Nedbøjning HD+HS:</t>
  </si>
  <si>
    <t>Nedbøyning HD+HS:</t>
  </si>
  <si>
    <t>Progib HD+HS:</t>
  </si>
  <si>
    <t>Durchbiegung HS:</t>
  </si>
  <si>
    <t>Deflection HS:</t>
  </si>
  <si>
    <t>Flèche HS :</t>
  </si>
  <si>
    <t>Freccia HS:</t>
  </si>
  <si>
    <t>Průhyb HS:</t>
  </si>
  <si>
    <t>Ugięcie HS:</t>
  </si>
  <si>
    <t>Kihajlás HS:</t>
  </si>
  <si>
    <t>Prehyb HS:</t>
  </si>
  <si>
    <t>Doorbuiging HS:</t>
  </si>
  <si>
    <t>Upogibanje HS:</t>
  </si>
  <si>
    <t>Nedböjning HS:</t>
  </si>
  <si>
    <t>Nedbøjning HS:</t>
  </si>
  <si>
    <t>Nedbøyning HS:</t>
  </si>
  <si>
    <t>Progib HS:</t>
  </si>
  <si>
    <t>Durchbiegung:</t>
  </si>
  <si>
    <t>Deflection:</t>
  </si>
  <si>
    <t>Flèche :</t>
  </si>
  <si>
    <t>Freccia:</t>
  </si>
  <si>
    <t>Průhyb:</t>
  </si>
  <si>
    <t>Ugięcie:</t>
  </si>
  <si>
    <t>Kihajlás:</t>
  </si>
  <si>
    <t>Prehyb:</t>
  </si>
  <si>
    <t>Doorbuiging:</t>
  </si>
  <si>
    <t>Upogibanje:</t>
  </si>
  <si>
    <t>Nedböjning:</t>
  </si>
  <si>
    <t>Nedbøjning:</t>
  </si>
  <si>
    <t>Nedbøyning:</t>
  </si>
  <si>
    <t>Progib:</t>
  </si>
  <si>
    <t>Dynamische Daten:</t>
  </si>
  <si>
    <t>Dynamic data:</t>
  </si>
  <si>
    <t>Données dynamiques :</t>
  </si>
  <si>
    <t>Dati dinamici:</t>
  </si>
  <si>
    <t>Dynamické hodnoty:</t>
  </si>
  <si>
    <t>Dane dynamiczne:</t>
  </si>
  <si>
    <t>Dinamikai adatok:</t>
  </si>
  <si>
    <t>Dynamické údaje:</t>
  </si>
  <si>
    <t>Dynamische gegevens:</t>
  </si>
  <si>
    <t>Dinamični podatki:</t>
  </si>
  <si>
    <t>Dynamiska data:</t>
  </si>
  <si>
    <t>Dynamiske data:</t>
  </si>
  <si>
    <t>Dinamički podaci:</t>
  </si>
  <si>
    <t>E Modul: EAL</t>
  </si>
  <si>
    <t>E module: EAL</t>
  </si>
  <si>
    <t>E modul</t>
  </si>
  <si>
    <t>E modul: EAL</t>
  </si>
  <si>
    <t>Elektrische module: EAL</t>
  </si>
  <si>
    <t>E-modul: EAL</t>
  </si>
  <si>
    <t>Ebenso sind bauliche Mängel, insbesondere nicht entsprechend wasserdichte Bausubstanz des Bauwerks, hydrostatische Krafteinwirkung und unsachgemäße Handhabung der Bauteile,</t>
  </si>
  <si>
    <t>Structural defects, in particular where the structure is made from inadequately water-resistant building materials, also exempt PREFA from liability, as do hydrostatic forces and improper handling of the components,</t>
  </si>
  <si>
    <t>et en cas de dommages dus aux forces hydrostatiques ou à une manipulation inappropriée des éléments</t>
  </si>
  <si>
    <t>Allo stesso modo i difetti strutturali, in particolare la non impermeabilità del materiale di costruzione, la forza idrostatica e la manipolazione impropria dei componenti,</t>
  </si>
  <si>
    <t>Rovněž tak vylučující záruku ze strany PREFA jsou stavební závady, především nedostatečně těsné stavební součásti stavebního objektu, hydrostatické působení a neodborná manipulace s komponenty,</t>
  </si>
  <si>
    <t>Pod uwagę brane są również wady konstrukcyjne, w szczególności nieodpowiednio nieprzemakalna konstrukcyjna budynku, siły hydrostatyczne i niewłaściwe obchodzenie się z elementami składowymi, </t>
  </si>
  <si>
    <t>Azon építési hibák, különös tekintettel a nem megfelelően vízzáró aljzatra, hidrosztatikai hatásokra és a termékek szíkszerűtlen kezelésére,</t>
  </si>
  <si>
    <t>Rovnako aj stavebné nedostatky, predovšetkým nedostatočne tesné súčasti stavebného objektu, hydrostatické pôsobenie a neprimerané zaobchádzanie so stavebnými dielmi,</t>
  </si>
  <si>
    <t>PREFA is evenmin aansprakelijk voor bouwkundige gebreken, in het bijzonder de gebrekkige waterdichtheid van bestaande constructies, de hydrostatische krachtinwerking en ondeskundige omgang met bouwonderdelen,</t>
  </si>
  <si>
    <r>
      <rPr>
        <sz val="11"/>
        <color theme="1"/>
        <rFont val="Calibri"/>
        <family val="2"/>
        <scheme val="minor"/>
      </rPr>
      <t>Izključitev odgovornosti PREFA velja tudi v primeru gradbenih pomanjkljivosti, zlasti v primeru neustrezno vodotesne gradbene osnove gradbenega objekta, delovanja hidrostatične sile</t>
    </r>
  </si>
  <si>
    <r>
      <t>Även strukturella brister, i synnerhet</t>
    </r>
    <r>
      <rPr>
        <sz val="11"/>
        <color rgb="FFFFFF00"/>
        <rFont val="Calibri"/>
        <family val="2"/>
        <scheme val="minor"/>
      </rPr>
      <t xml:space="preserve"> </t>
    </r>
    <r>
      <rPr>
        <sz val="11"/>
        <rFont val="Calibri"/>
        <family val="2"/>
        <scheme val="minor"/>
      </rPr>
      <t>byggnadskonstruction</t>
    </r>
    <r>
      <rPr>
        <sz val="11"/>
        <color theme="1"/>
        <rFont val="Calibri"/>
        <family val="2"/>
        <scheme val="minor"/>
      </rPr>
      <t xml:space="preserve"> som inte är vattentät, hydrostatisk kraft och felaktig hantering av komponenter,</t>
    </r>
  </si>
  <si>
    <t>Tilsvarende fralægger PREFA sig ethvert ansvar ved strukturelle mangler, navnlig ikke-overensstemmende byggematerialer i bygningsstrukturen, hydrostatisk kraft og ukorrekt håndtering af komponenterne,</t>
  </si>
  <si>
    <t>Bygningsmessige feil, spesielt hvis byggverkets boligmasse ikke er tilstrekkelig vanntett, ved hydrostatisk kraftpåvirkning og ufagmessig behandling av komponentene,</t>
  </si>
  <si>
    <t>Isto tako, konstrukcijski nedostaci, posebice ako na građevini nije korišten odgovarajući vodonepropusni građevinski materijal, djelovanje hidrostatskih sila i nepropisno rukovanje komponentama,</t>
  </si>
  <si>
    <t>Edelstahl</t>
  </si>
  <si>
    <t>Stainless steel</t>
  </si>
  <si>
    <t>acier inoxydable</t>
  </si>
  <si>
    <t>acciaio inox</t>
  </si>
  <si>
    <t>Nerez</t>
  </si>
  <si>
    <t>Stal nierdzewna</t>
  </si>
  <si>
    <t>Rozsdamentes acél</t>
  </si>
  <si>
    <t>Ušľachtilá oceľ</t>
  </si>
  <si>
    <t>Rvs</t>
  </si>
  <si>
    <r>
      <rPr>
        <sz val="11"/>
        <color theme="1"/>
        <rFont val="Calibri"/>
        <family val="2"/>
        <scheme val="minor"/>
      </rPr>
      <t>Nerjavno jeklo</t>
    </r>
  </si>
  <si>
    <t>Rostfritt stål</t>
  </si>
  <si>
    <t>Rustfrit stål</t>
  </si>
  <si>
    <t>Rustfritt stål</t>
  </si>
  <si>
    <t>Nehrđajući čelik</t>
  </si>
  <si>
    <t>Einverständniserklärung</t>
  </si>
  <si>
    <t>Declaration of consent</t>
  </si>
  <si>
    <t>Déclaration de consentement</t>
  </si>
  <si>
    <t>consenso</t>
  </si>
  <si>
    <t>Prohlášení o souhlasu</t>
  </si>
  <si>
    <t>deklaracja zgody</t>
  </si>
  <si>
    <t>Beleegyező nyilatkozat</t>
  </si>
  <si>
    <t>Vyhlásenie o súhlase</t>
  </si>
  <si>
    <t>Instemmingsverklaring</t>
  </si>
  <si>
    <r>
      <rPr>
        <sz val="11"/>
        <color theme="1"/>
        <rFont val="Calibri"/>
        <family val="2"/>
        <scheme val="minor"/>
      </rPr>
      <t>Soglasje</t>
    </r>
  </si>
  <si>
    <t>Godkännande</t>
  </si>
  <si>
    <t>Samtykkeerklæring</t>
  </si>
  <si>
    <t>Izjava o suglasnosti</t>
  </si>
  <si>
    <t>eMail:</t>
  </si>
  <si>
    <t>Email :</t>
  </si>
  <si>
    <t>E-mailadres:</t>
  </si>
  <si>
    <r>
      <rPr>
        <sz val="11"/>
        <color theme="1"/>
        <rFont val="Calibri"/>
        <family val="2"/>
        <scheme val="minor"/>
      </rPr>
      <t>E-naslov:</t>
    </r>
  </si>
  <si>
    <t>E-postadress:</t>
  </si>
  <si>
    <t>e-post:</t>
  </si>
  <si>
    <t>e-pošta:</t>
  </si>
  <si>
    <t>Endsumme</t>
  </si>
  <si>
    <t>Final total</t>
  </si>
  <si>
    <t>Somme totale</t>
  </si>
  <si>
    <t>totale</t>
  </si>
  <si>
    <t>Celková suma</t>
  </si>
  <si>
    <t>suma końcowa</t>
  </si>
  <si>
    <t>Végösszeg</t>
  </si>
  <si>
    <t>Eindtotaal</t>
  </si>
  <si>
    <r>
      <rPr>
        <sz val="11"/>
        <color theme="1"/>
        <rFont val="Calibri"/>
        <family val="2"/>
        <scheme val="minor"/>
      </rPr>
      <t>Končna vsota</t>
    </r>
  </si>
  <si>
    <t>Slutsumma</t>
  </si>
  <si>
    <t>Slutsum</t>
  </si>
  <si>
    <t>Sluttsum</t>
  </si>
  <si>
    <t>Konačni zbroj</t>
  </si>
  <si>
    <t>Endsumme exkl. MwSt.</t>
  </si>
  <si>
    <t>Total sum ex. Tax</t>
  </si>
  <si>
    <t>Somme total sans TVA</t>
  </si>
  <si>
    <t>Totale IVA esclusa</t>
  </si>
  <si>
    <t>Celková suma bez DPH</t>
  </si>
  <si>
    <t>Suma końcowa bez VAT</t>
  </si>
  <si>
    <t>Végösszeg áfa nélkül</t>
  </si>
  <si>
    <t>koncová suma bez DPH</t>
  </si>
  <si>
    <t>Eindbedrag excl. btw</t>
  </si>
  <si>
    <t>Končni znesek brez DDV</t>
  </si>
  <si>
    <t>Totalt exklusive moms</t>
  </si>
  <si>
    <t>Slutbeløb eks. moms</t>
  </si>
  <si>
    <t>Totalsum ekskl. MVA</t>
  </si>
  <si>
    <t>Ukupno bez PDV-a</t>
  </si>
  <si>
    <t>Endsumme inkl. MwSt.</t>
  </si>
  <si>
    <t>Total sum incl. Tax</t>
  </si>
  <si>
    <t>Somme total avec TVA</t>
  </si>
  <si>
    <t>Totale IVA inclusa</t>
  </si>
  <si>
    <t>Celková suma vč. DPH</t>
  </si>
  <si>
    <t>Suma końcowa z VAT</t>
  </si>
  <si>
    <t>Végösszeg áfával</t>
  </si>
  <si>
    <t>koncová suma s DPH</t>
  </si>
  <si>
    <t>Eindbedrag incl. btw</t>
  </si>
  <si>
    <t>Končni znesek vklj. z DDV</t>
  </si>
  <si>
    <t>Totalt inklusive moms</t>
  </si>
  <si>
    <t>Slutbeløb inkl. moms</t>
  </si>
  <si>
    <t>Totalsum inkl. MVA</t>
  </si>
  <si>
    <t>Ukupno uključujući PDV</t>
  </si>
  <si>
    <t>erf. Profilhöhe f. Spanner:</t>
  </si>
  <si>
    <t>Profile height:</t>
  </si>
  <si>
    <t>Hauteur de profil requise pour les pièces de serrage :</t>
  </si>
  <si>
    <t>altezza del profilo per elemento di bloccaggio:</t>
  </si>
  <si>
    <t>nutná výška pro napínák</t>
  </si>
  <si>
    <t>Wysokość profilu:</t>
  </si>
  <si>
    <t>Profilmagasság:</t>
  </si>
  <si>
    <t>Potrebná Výška profilu pre napinák:</t>
  </si>
  <si>
    <t>Profielhoogte:</t>
  </si>
  <si>
    <r>
      <rPr>
        <sz val="11"/>
        <color theme="1"/>
        <rFont val="Calibri"/>
        <family val="2"/>
        <scheme val="minor"/>
      </rPr>
      <t>Višina profila:</t>
    </r>
  </si>
  <si>
    <t>Profilhöjd:</t>
  </si>
  <si>
    <t>Profilhøjde:</t>
  </si>
  <si>
    <t>Profilhøyde:</t>
  </si>
  <si>
    <t>Visina profila:</t>
  </si>
  <si>
    <t>Ersatzfedersteifigkeit:</t>
  </si>
  <si>
    <t>Rigidity of replacement spring:</t>
  </si>
  <si>
    <t>Résistance à la flexion :</t>
  </si>
  <si>
    <t>Rigidità del ricambio molla</t>
  </si>
  <si>
    <t>Ekvivalentní pružinová tuhost:</t>
  </si>
  <si>
    <t>Sztywność zastępcza:</t>
  </si>
  <si>
    <t>Helyettesítő rugómerevség:</t>
  </si>
  <si>
    <t>Ekvivalent tuhosti pružiny:</t>
  </si>
  <si>
    <t>Equivalent van veerstijfheid:</t>
  </si>
  <si>
    <t>Trdnost nadomestne vzmeti:</t>
  </si>
  <si>
    <t>Ekvivalent fjäderstyvhet:</t>
  </si>
  <si>
    <t>Reservefjederstivhed:</t>
  </si>
  <si>
    <t>Stivhet for reservefjær:</t>
  </si>
  <si>
    <t>Ekvivalentna elastična krutost:</t>
  </si>
  <si>
    <t>Ersatzlast für Treibgutanprall:</t>
  </si>
  <si>
    <t>Replacement load for flotsam impact:</t>
  </si>
  <si>
    <t>Charge de l’impact des débris flottants :</t>
  </si>
  <si>
    <t>Scambio di carico per detriti impattanti</t>
  </si>
  <si>
    <t>Zatížení od nárazu plov. předmětu:</t>
  </si>
  <si>
    <t>Obciążenie zastępcze w przypadku uderzenia naniesionym materiałem:</t>
  </si>
  <si>
    <t>Uszadékot helyettesítő teher:</t>
  </si>
  <si>
    <t>Ekvivalent záťaže pri náraze plávajúceho predmetu:</t>
  </si>
  <si>
    <t>Equivalente belasting van aanstotend drijfmateriaal:</t>
  </si>
  <si>
    <t>Nadomestna obremenitev za nalet naplavin:</t>
  </si>
  <si>
    <t>Ekvivalent last för påtryckning av flytande skräp:</t>
  </si>
  <si>
    <t>Erstatningslast for påvirkning fra drivende genstande:</t>
  </si>
  <si>
    <t>Reservebelastning for sammenstøt med drivgods:</t>
  </si>
  <si>
    <t>Ekvivalentno opterećenje za udar naplavina:</t>
  </si>
  <si>
    <t>exkl. MwSt.</t>
  </si>
  <si>
    <t>excl. Tax</t>
  </si>
  <si>
    <t>Sans TVA</t>
  </si>
  <si>
    <t>IVA esclusa</t>
  </si>
  <si>
    <t>ÁFA nélkül</t>
  </si>
  <si>
    <t>Fahrtkosten</t>
  </si>
  <si>
    <t>Travel expenses</t>
  </si>
  <si>
    <t>frais de déplacement</t>
  </si>
  <si>
    <t>Spese di viaggio</t>
  </si>
  <si>
    <t>Jízdní náklady</t>
  </si>
  <si>
    <t>Koszty podróży</t>
  </si>
  <si>
    <t>útiköltségek</t>
  </si>
  <si>
    <t>cestovné náklady</t>
  </si>
  <si>
    <t>Reiskosten</t>
  </si>
  <si>
    <t>Potni stroški</t>
  </si>
  <si>
    <t>körkostnader</t>
  </si>
  <si>
    <t>Kørselsomkostninger</t>
  </si>
  <si>
    <t>Kjørekostnader</t>
  </si>
  <si>
    <t>Troškovi vožnje</t>
  </si>
  <si>
    <t>FB = Freibord</t>
  </si>
  <si>
    <t>FB = Free board</t>
  </si>
  <si>
    <t>FB : franc-bord</t>
  </si>
  <si>
    <t>FB = Bordo libero</t>
  </si>
  <si>
    <t>FB = volný bok</t>
  </si>
  <si>
    <t>SZO = szabadoldal</t>
  </si>
  <si>
    <t>FB = voľný diel</t>
  </si>
  <si>
    <t>VB = Vrijboord</t>
  </si>
  <si>
    <r>
      <rPr>
        <sz val="11"/>
        <color theme="1"/>
        <rFont val="Calibri"/>
        <family val="2"/>
        <scheme val="minor"/>
      </rPr>
      <t>FB = nadvodje</t>
    </r>
  </si>
  <si>
    <t>FB = Fribord</t>
  </si>
  <si>
    <t>FB = fribord</t>
  </si>
  <si>
    <t>FB = nadvođe</t>
  </si>
  <si>
    <t>Feld</t>
  </si>
  <si>
    <t>Field</t>
  </si>
  <si>
    <t>Travée</t>
  </si>
  <si>
    <t>Campata nr.</t>
  </si>
  <si>
    <t>Pole</t>
  </si>
  <si>
    <t>Mező</t>
  </si>
  <si>
    <t>Veld</t>
  </si>
  <si>
    <t>Polje</t>
  </si>
  <si>
    <t>Fält</t>
  </si>
  <si>
    <t>Felt</t>
  </si>
  <si>
    <t>Feld Nr.</t>
  </si>
  <si>
    <t>Field no</t>
  </si>
  <si>
    <t>Nº de travée</t>
  </si>
  <si>
    <t>Pole nr.</t>
  </si>
  <si>
    <t>Mező ssz.</t>
  </si>
  <si>
    <t>Č. poľa</t>
  </si>
  <si>
    <t>Veldnr.</t>
  </si>
  <si>
    <r>
      <rPr>
        <sz val="11"/>
        <color theme="1"/>
        <rFont val="Calibri"/>
        <family val="2"/>
        <scheme val="minor"/>
      </rPr>
      <t>Polje št.</t>
    </r>
  </si>
  <si>
    <t>Fält, nr</t>
  </si>
  <si>
    <t>Felt nr.</t>
  </si>
  <si>
    <t>Br. polja</t>
  </si>
  <si>
    <t>Fließgeschwindigkeit:</t>
  </si>
  <si>
    <t>Flow speed:</t>
  </si>
  <si>
    <t>Vitesse d’écoulement :</t>
  </si>
  <si>
    <t>Velocità di flusso:</t>
  </si>
  <si>
    <t>rychlost toku:</t>
  </si>
  <si>
    <t>Prędkość przepływu:</t>
  </si>
  <si>
    <t xml:space="preserve">Folyási sebesség:  </t>
  </si>
  <si>
    <t>Rýchlosť toku:</t>
  </si>
  <si>
    <t>Stroomsnelheid:</t>
  </si>
  <si>
    <t>Hitrost pretoka:</t>
  </si>
  <si>
    <t>Flödeshastighet:</t>
  </si>
  <si>
    <t>Strømningshastighed:</t>
  </si>
  <si>
    <t>Strømningshastighet:</t>
  </si>
  <si>
    <t>Brzina toka:</t>
  </si>
  <si>
    <t>Fließgeschwindigkeit: v</t>
  </si>
  <si>
    <t>Flow speed: v</t>
  </si>
  <si>
    <t>Vitesse d’écoulement : v</t>
  </si>
  <si>
    <t>velocità di flusso: v</t>
  </si>
  <si>
    <t>Natężenie przepływu: v</t>
  </si>
  <si>
    <t>Folyási sebesség: v</t>
  </si>
  <si>
    <t>Rýchlosť toku: v</t>
  </si>
  <si>
    <t>Stroomsnelheid: v</t>
  </si>
  <si>
    <r>
      <rPr>
        <sz val="11"/>
        <color theme="1"/>
        <rFont val="Calibri"/>
        <family val="2"/>
        <scheme val="minor"/>
      </rPr>
      <t>Hitrost pretoka: v</t>
    </r>
  </si>
  <si>
    <t>Flödeshastighet: v</t>
  </si>
  <si>
    <t>Strømningshastighed: v</t>
  </si>
  <si>
    <t>Strømningshastighet: v</t>
  </si>
  <si>
    <t>Brzina toka: v</t>
  </si>
  <si>
    <t>Folgende Nachweise werden berechnet bzw berücksichtigt:</t>
  </si>
  <si>
    <t>Proof of the following is calculated or taken into account:</t>
  </si>
  <si>
    <t>Les calculs effectués ou pris en compte sont les suivants :</t>
  </si>
  <si>
    <t>Le seguenti verifiche sono state calcolate / considerate:</t>
  </si>
  <si>
    <t>Ve výpočtu jsou posuzeny tyto možnosti:</t>
  </si>
  <si>
    <t>Następujące dowody są obliczane lub brane pod uwagę: </t>
  </si>
  <si>
    <t>A következő tényezőket számoljuk ki, illetve vesszük figyelembe:</t>
  </si>
  <si>
    <t>Pri výpočte sa používa, resp. zohľadňuje táto evidencia:</t>
  </si>
  <si>
    <t>De volgende factoren worden meegenomen in de berekeningen:</t>
  </si>
  <si>
    <r>
      <rPr>
        <sz val="11"/>
        <color theme="1"/>
        <rFont val="Calibri"/>
        <family val="2"/>
        <scheme val="minor"/>
      </rPr>
      <t>Izračunajo oziroma upoštevajo se naslednji dokazi:</t>
    </r>
  </si>
  <si>
    <t>Följande underlag beräknas eller tas hänsyn till:</t>
  </si>
  <si>
    <t>Følgende data beregnes eller tages i betragtning:</t>
  </si>
  <si>
    <t>Følgende dokumentasjon beregnes eller tas hensyn til:</t>
  </si>
  <si>
    <t>Izračunavaju se, odnosno uzimaju u obzir sljedeći atesti:</t>
  </si>
  <si>
    <t>Frachtkosten</t>
  </si>
  <si>
    <t>frais de transport</t>
  </si>
  <si>
    <t>Spese di trasporto</t>
  </si>
  <si>
    <t>Náklady na dopravu</t>
  </si>
  <si>
    <t>Koszty transportu</t>
  </si>
  <si>
    <t>szállítási költségek</t>
  </si>
  <si>
    <t>dopravné náklady</t>
  </si>
  <si>
    <t>Vrachtkosten</t>
  </si>
  <si>
    <t>Stroški dostave</t>
  </si>
  <si>
    <t>fraktkostnader</t>
  </si>
  <si>
    <t>Fragtpris</t>
  </si>
  <si>
    <t>Fraktkostnader</t>
  </si>
  <si>
    <t>Vozarina</t>
  </si>
  <si>
    <t>Freibord [mm]:</t>
  </si>
  <si>
    <t>Free board [mm]:</t>
  </si>
  <si>
    <t>Franc-bord [mm] :</t>
  </si>
  <si>
    <t>Bordo libero [mm]:</t>
  </si>
  <si>
    <t>Volný bok [mm]:</t>
  </si>
  <si>
    <t>Wolna burta [mm]:</t>
  </si>
  <si>
    <t>Szabadoldal [mm]:</t>
  </si>
  <si>
    <t>Voľný diel [mm]:</t>
  </si>
  <si>
    <t>Vrijboord [mm]:</t>
  </si>
  <si>
    <r>
      <rPr>
        <sz val="11"/>
        <color theme="1"/>
        <rFont val="Calibri"/>
        <family val="2"/>
        <scheme val="minor"/>
      </rPr>
      <t>Nadvodje [mm]:</t>
    </r>
  </si>
  <si>
    <t>Fribord [mm]:</t>
  </si>
  <si>
    <t>Nadvođe [mm]:</t>
  </si>
  <si>
    <t>Gerade V</t>
  </si>
  <si>
    <t>Straight V</t>
  </si>
  <si>
    <t>droit V</t>
  </si>
  <si>
    <t>dritto V</t>
  </si>
  <si>
    <t>rovný V</t>
  </si>
  <si>
    <t>prosty V</t>
  </si>
  <si>
    <t>Egyenes V</t>
  </si>
  <si>
    <t>Rovný V</t>
  </si>
  <si>
    <t>Recht V</t>
  </si>
  <si>
    <t>ravno V</t>
  </si>
  <si>
    <t>Rak V</t>
  </si>
  <si>
    <t>Lige V</t>
  </si>
  <si>
    <t>Rett V</t>
  </si>
  <si>
    <t>Ravno V</t>
  </si>
  <si>
    <t>Gesamt Länge</t>
  </si>
  <si>
    <t>Total length</t>
  </si>
  <si>
    <t>longueur totale</t>
  </si>
  <si>
    <t>lunghezza totale</t>
  </si>
  <si>
    <t>Celková délka</t>
  </si>
  <si>
    <t>długość całkowita</t>
  </si>
  <si>
    <t>Teljes hossz</t>
  </si>
  <si>
    <t>Celková dĺžka</t>
  </si>
  <si>
    <t>Totale lengte</t>
  </si>
  <si>
    <r>
      <rPr>
        <sz val="11"/>
        <color theme="1"/>
        <rFont val="Calibri"/>
        <family val="2"/>
        <scheme val="minor"/>
      </rPr>
      <t>Skupna dolžina</t>
    </r>
  </si>
  <si>
    <t>Total längd</t>
  </si>
  <si>
    <t>Samlet længde</t>
  </si>
  <si>
    <t>Total lengde</t>
  </si>
  <si>
    <t>Ukupna duljina</t>
  </si>
  <si>
    <t>Grundprofil 50 (H-Profil v.d.L.) exkl. Dichtung, gebohrt und entgratet</t>
  </si>
  <si>
    <t>Base profile 50 (H profile in front of soffit) excl. seal, drilled and deburred</t>
  </si>
  <si>
    <t>profil en applique 50 (profil en h monté en applique), fourni sans joint, percé et ébavuré</t>
  </si>
  <si>
    <t>montante per parete 50 (profilo ad H dav. apert.) esclusa guarnizione, forato e sbavato</t>
  </si>
  <si>
    <t>Základní profil 50 (h-Profil před ostění), bez těsnění, vrtaný, bez otřepů</t>
  </si>
  <si>
    <t>Profil podstawowy 50 (profil H v. d. L. ) bez uszczelnienia, nawiercony i okrawany</t>
  </si>
  <si>
    <t>H-profil 50, tömítés nélkül, furatolva és sorjázva</t>
  </si>
  <si>
    <t>Základný profil 50 (H-profil pred ostením) bez tesnenia, navŕtaný a odhrotovaný</t>
  </si>
  <si>
    <t>Basisprofiel 50 (H-profiel op de dag) excl. afdichting, geboord en afgebraamd</t>
  </si>
  <si>
    <r>
      <rPr>
        <sz val="11"/>
        <color theme="1"/>
        <rFont val="Calibri"/>
        <family val="2"/>
        <scheme val="minor"/>
      </rPr>
      <t>Osnovni profil 50 (H-profil pred špaleto) brez tesnila, z izvrtinami in posnetimi robovi</t>
    </r>
  </si>
  <si>
    <t>Grundprofil 50 (H-profil framför öppning) exkl. tätning, borrad och avgradad</t>
  </si>
  <si>
    <t>Grundprofil 50 (H-profil foran pladeunderside) ekskl. tætning, forboret og afgratet</t>
  </si>
  <si>
    <t>Grunnprofil 50 (H-profil f.å.) ekskl. tetning, boret og avgradet</t>
  </si>
  <si>
    <t>Osnovni profil 50 (H profil ispred otvora) bez brtve, bušen i s obrađenim rubovima</t>
  </si>
  <si>
    <t>Grundprofil 50 (H-Profil v.d.L.) Sonderlänge exkl. Dichtung, (Stangenware)</t>
  </si>
  <si>
    <t>Base profile 50 (H profile in front of soffit) Special length excl. seal, drilled and deburred</t>
  </si>
  <si>
    <t>profil en applique 50 (profil en h monté en applique), longueur personnalisée, fourni sans joint, percé et ébavuré</t>
  </si>
  <si>
    <t>montante per parete 50 (profilo ad H dav. apert.) lunghezza fuori standard esclusa guarnizione, forato e sbavato</t>
  </si>
  <si>
    <t>Základní profil 50 (h-Profil před ostění), zvláštní délka, bez těsnění, vrtaný, bez otřepů</t>
  </si>
  <si>
    <t>Profil podstawowy 50 (profil H v. d. L. ), długość specjalna bez uszczelnienia, nawiercony i okrawany</t>
  </si>
  <si>
    <t>H-profil 50, egyedi hosszméret, tömítés nélkül, furatolva és sorjázva</t>
  </si>
  <si>
    <t>Základný profil 50 (H-profil pred ostením), neštandardná dĺžka, bez tesnenia, navŕtaný a odhrotovaný</t>
  </si>
  <si>
    <t>Basisprofiel 50 (H-profiel op de dag) Aangepaste lengte excl. afdichting, geboord en afgebraamd</t>
  </si>
  <si>
    <r>
      <rPr>
        <sz val="11"/>
        <color theme="1"/>
        <rFont val="Calibri"/>
        <family val="2"/>
        <scheme val="minor"/>
      </rPr>
      <t>Osnovni profil 50 (H-profil pred špaleto) Posebna dolžina brez tesnila, z izvrtinami in posnetimi robovi</t>
    </r>
  </si>
  <si>
    <t>Grundprofil 50 (H-Profil framför öppning) Speciallängd exkl. tätning, borrad och avgradad</t>
  </si>
  <si>
    <t>Grundprofil 50 (H-profil foran pladeunderside) Speciallængde ekskl. tætning, forboret og afgratet</t>
  </si>
  <si>
    <t>Grunnprofil50 (H-profil f.å.) Spesiallengde ekskl. tetning, boret og avgradet</t>
  </si>
  <si>
    <t>Osnovni profil 50 (H profil ispred otvora) posebna duljina bez brtve, bušen i s obrađenim rubovima</t>
  </si>
  <si>
    <t>Grundprofil 50 (H-Profil v.d.L.) Stangenware exkl. Dichtung, gebohrt und entgratet</t>
  </si>
  <si>
    <t>Base profile 50 (H profile in front of soffit) Ready-made excl. seal, drilled and deburred</t>
  </si>
  <si>
    <t>profil en applique 50 (profil en h monté en applique), profilés, fourni sans joint, percé et ébavuré</t>
  </si>
  <si>
    <t>montante per parete 50 (profilo ad H dav. apert.) profilati in barre esclusa guarnizione, forato e sbavato</t>
  </si>
  <si>
    <t>Základní profil 50 (h-Profil před ostění), tyčové zboží, bez těsnění, vrtaný, bez otřepů</t>
  </si>
  <si>
    <t>Profil podstawowy 50 (profil H v. d. L. ), długość sztaby bez uszczelnienia, nawiercony i okrawany</t>
  </si>
  <si>
    <t>H-profil 50, szálban, tömítés nélkül, furatolva és sorjázva</t>
  </si>
  <si>
    <t>Základný profil 50 (H-profil pred ostením), tyčový tovar, bez tesnenia, navŕtaný a odhrotovaný</t>
  </si>
  <si>
    <t>Basisprofiel 50 (H-profiel op de dag) Standaardlengte excl. afdichting, geboord en afgebraamd</t>
  </si>
  <si>
    <r>
      <rPr>
        <sz val="11"/>
        <color theme="1"/>
        <rFont val="Calibri"/>
        <family val="2"/>
        <scheme val="minor"/>
      </rPr>
      <t>Osnovni profil 50 (H-profil pred špaleto) V palicah, brez tesnila, z izvrtinami in posnetimi robovi</t>
    </r>
  </si>
  <si>
    <t>Grundprofil 50 (H-Profil framför öppning) Standardlängd exkl. tätning, borrad och avgradad</t>
  </si>
  <si>
    <t>Grundprofil 50 (H-profil foran pladeunderside) Afskårne længder ekskl. tætning, forboret og afgratet</t>
  </si>
  <si>
    <t>Grunnprofil 50 (H-profil f.å.) Stangvare ekskl. tetning, boret og avgradet</t>
  </si>
  <si>
    <t>Osnovni profil 50 (H profil ispred otvora) šipka bez brtve, bušen i s obrađenim rubovima</t>
  </si>
  <si>
    <t>Grundprofil 80 (H-Profil v.d.L.) exkl. Dichtung, gebohrt und entgratet</t>
  </si>
  <si>
    <t>Base profile 80 (H profile in front of soffit) excl. seal, drilled and deburred</t>
  </si>
  <si>
    <t>profil en applique 80 (profil en h monté en applique), fourni sans joint, percé et ébavuré</t>
  </si>
  <si>
    <t>montante per parete 80 (profilo ad H dav. apert.) esclusa guarnizione, forate e sbavato</t>
  </si>
  <si>
    <t>Základní profil 80 (h-Profil před ostění), bez těsnění, vrtaný, bez otřepů</t>
  </si>
  <si>
    <t>Profil podstawowy 80 (profil H v. d. L. ) bez uszczelnienia, nawiercony i okrawany</t>
  </si>
  <si>
    <t>H-profil 80, tömítés nélkül, furatolva és sorjázva</t>
  </si>
  <si>
    <t>Základný profil 80 (H-profil pred ostením) bez tesnenia, navŕtaný a odhrotovaný</t>
  </si>
  <si>
    <t>Basisprofiel 80 (H-profiel op de dag) excl. afdichting, geboord en afgebraamd</t>
  </si>
  <si>
    <r>
      <rPr>
        <sz val="11"/>
        <color theme="1"/>
        <rFont val="Calibri"/>
        <family val="2"/>
        <scheme val="minor"/>
      </rPr>
      <t>Osnovni profil 80 (H-profil pred špaleto) brez tesnila, z izvrtinami in posnetimi robovi</t>
    </r>
  </si>
  <si>
    <t>Grundprofil 80 (H-profil framför öppning) exkl. tätning, borrad och avgradad</t>
  </si>
  <si>
    <t>Grundprofil 80 (H-profil foran pladeunderside) ekskl. tætning, forboret og afgratet</t>
  </si>
  <si>
    <t>Grunnprofil 80 (H-profil f.å.) ekskl. tetning, boret og avgradet</t>
  </si>
  <si>
    <t>Osnovni profil 80 (H profil ispred otvora) bez brtve, bušen i s obrađenim rubovima</t>
  </si>
  <si>
    <t>Grundprofil 80 (H-Profil v.d.L.) Sonderlänge exkl. Dichtung, (Stangenware)</t>
  </si>
  <si>
    <t>Base profile 80 (H profile in front of soffit) Special length excl. seal, drilled and deburred</t>
  </si>
  <si>
    <t>profil en applique 80 (profil en h monté en applique), longueur personnalisée, fourni sans joint, percé et ébavuré</t>
  </si>
  <si>
    <t>montante per parete 80 (profilo ad H dav. apert.) lunghezza fuori standard esclusa guarnizione, forate e sbavato</t>
  </si>
  <si>
    <t>Základní profil 80 (h-Profil před ostění), zvláštní délka, bez těsnění, vrtaný, bez otřepů</t>
  </si>
  <si>
    <t>Profil podstawowy 80 (profil H v. d. L. ), długość specjalna bez uszczelnienia, nawiercony i okrawany</t>
  </si>
  <si>
    <t>H-profil 80, egyedi hosszméret, tömítés nélkül, furatolva és sorjázva</t>
  </si>
  <si>
    <t>Základný profil 80 (H-profil pred ostením), neštandardná dĺžka, bez tesnenia, navŕtaný a odhrotovaný</t>
  </si>
  <si>
    <t>Basisprofiel 80 (H-profiel op de dag) Aangepaste lengte excl. afdichting, geboord en afgebraamd</t>
  </si>
  <si>
    <r>
      <rPr>
        <sz val="11"/>
        <color theme="1"/>
        <rFont val="Calibri"/>
        <family val="2"/>
        <scheme val="minor"/>
      </rPr>
      <t>Osnovni profil 80 (H-profil pred špaleto) Posebna dolžina brez tesnila, z izvrtinami in posnetimi robovi</t>
    </r>
  </si>
  <si>
    <t>Grundprofil 80 (H-Profil framför öppning) Speciallängd exkl. tätning, borrad och avgradad</t>
  </si>
  <si>
    <t>Grundprofil 80 (H-profil foran pladeunderside) Speciallængde ekskl. tætning, forboret og afgratet</t>
  </si>
  <si>
    <t>Grunnprofil 80 (H-profil f.å.) Spesiallengde ekskl. tetning, boret og avgradet</t>
  </si>
  <si>
    <t>Osnovni profil 80 (H profil ispred otvora) posebna duljina bez brtve, bušen i s obrađenim rubovima</t>
  </si>
  <si>
    <t>Grundprofil 80 (H-Profil v.d.L.) Stangenware exkl. Dichtung, gebohrt und entgratet</t>
  </si>
  <si>
    <t>Base profile 80 (H profile in front of soffit) Ready-made excl. seal, drilled and deburred</t>
  </si>
  <si>
    <t>profil en applique 80 (profil en h monté en applique), profilés, fourni sans joint, percé et ébavuré</t>
  </si>
  <si>
    <t>montante per parete 80 (profilo ad H dav. apert.) profilati in barre esclusa guarnizione, forate e sbavato</t>
  </si>
  <si>
    <t>Základní profil 80 (h-Profil před ostění), tyčové zboží, bez těsnění, vrtaný, bez otřepů</t>
  </si>
  <si>
    <t>Profil podstawowy 80 (profil H v. d. L. ), długość sztaby bez uszczelnienia, nawiercony i okrawany</t>
  </si>
  <si>
    <t>H-profil 80, szálban, tömítés nélkül, furatolva és sorjázva</t>
  </si>
  <si>
    <t>Základný profil 80 (H-profil pred ostením), tyčový tovar, bez tesnenia, navŕtaný a odhrotovaný</t>
  </si>
  <si>
    <t>Basisprofiel 80 (H-profiel op de dag) Standaardlengte excl. afdichting, geboord en afgebraamd</t>
  </si>
  <si>
    <r>
      <rPr>
        <sz val="11"/>
        <color theme="1"/>
        <rFont val="Calibri"/>
        <family val="2"/>
        <scheme val="minor"/>
      </rPr>
      <t>Osnovni profil 80 (H-profil pred špaleto) V palicah, brez tesnila, z izvrtinami in posnetimi robovi</t>
    </r>
  </si>
  <si>
    <t>Grundprofil 80 (H-Profil framför öppning) Standardlängd exkl. tätning, borrad och avgradad</t>
  </si>
  <si>
    <t>Grundprofil 80 (H-profil foran pladeunderside) Afskårne længder ekskl. tætning, forboret og afgratet</t>
  </si>
  <si>
    <t>Grunnprofil 80 (H-profil f.å.) Stangvare ekskl. tetning, boret og avgradet</t>
  </si>
  <si>
    <t>Osnovni profil 80 (H profil ispred otvora) šipka bez brtve, bušen i s obrađenim rubovima</t>
  </si>
  <si>
    <t>Grundprofildichtung</t>
  </si>
  <si>
    <t>Base profile seal</t>
  </si>
  <si>
    <t>joint de profil en applique</t>
  </si>
  <si>
    <t>guarnizione per montante</t>
  </si>
  <si>
    <t>Těsnění do základního profilu</t>
  </si>
  <si>
    <t>Uszczelka profilu podstawowego</t>
  </si>
  <si>
    <t>H-profil tömítés</t>
  </si>
  <si>
    <t>Tesnenie základného profilu</t>
  </si>
  <si>
    <t>Basisprofielafdichting</t>
  </si>
  <si>
    <r>
      <rPr>
        <sz val="11"/>
        <color theme="1"/>
        <rFont val="Calibri"/>
        <family val="2"/>
        <scheme val="minor"/>
      </rPr>
      <t>Tesnilo za osnovni profil</t>
    </r>
  </si>
  <si>
    <t>Grundprofiltätning</t>
  </si>
  <si>
    <t>Tætning til grundprofil</t>
  </si>
  <si>
    <t>Grunnprofiltetning</t>
  </si>
  <si>
    <t>Brtva osnovnog profila</t>
  </si>
  <si>
    <t>Halterung für Dammbalken</t>
  </si>
  <si>
    <t>Bracket for stop logs</t>
  </si>
  <si>
    <t>console murale pour batardeaux</t>
  </si>
  <si>
    <t>staffa di stoccaggio per sponde</t>
  </si>
  <si>
    <t>Konzole pro hrázní bloky</t>
  </si>
  <si>
    <t>Uchwyt ścienny do belek</t>
  </si>
  <si>
    <t>Gátgerenda tartó elem</t>
  </si>
  <si>
    <t>Konzolový držiak na hradidlá</t>
  </si>
  <si>
    <t>Houder voor Dambalk</t>
  </si>
  <si>
    <r>
      <rPr>
        <sz val="11"/>
        <rFont val="Calibri"/>
        <family val="2"/>
        <scheme val="minor"/>
      </rPr>
      <t>Držalo za zajezitveno lamelo</t>
    </r>
  </si>
  <si>
    <t>Hållare för DÄMMBALK</t>
  </si>
  <si>
    <t>Holder til dæmningsbjælker</t>
  </si>
  <si>
    <t>Holder for bjelkestengsel</t>
  </si>
  <si>
    <t>Nosač za daske brane</t>
  </si>
  <si>
    <t>Halterung für Dammbalken Seitenteil</t>
  </si>
  <si>
    <t>Brackets for stop log</t>
  </si>
  <si>
    <t>support pour partie latérale de batardeau</t>
  </si>
  <si>
    <t>Staffa di stoccaggio per sponde - Parte laterale</t>
  </si>
  <si>
    <t>Konzole pro hrázní bloky, boční díl</t>
  </si>
  <si>
    <t>Wspornik dla części bocznej belki zaporowej</t>
  </si>
  <si>
    <t>tartóelem a gátgerenda oldalsó részéhez</t>
  </si>
  <si>
    <t>držiak pre hradidlo bočný diel</t>
  </si>
  <si>
    <t>Beugel voor zijdeel van de dambalk</t>
  </si>
  <si>
    <t>Nosilci za jezovni tram stranski del</t>
  </si>
  <si>
    <t>fäste för sidopanel stoppstock</t>
  </si>
  <si>
    <t>Holder til dæmningsbjælker sidedel</t>
  </si>
  <si>
    <t>Holder for flomsikringselement, sidedel</t>
  </si>
  <si>
    <t>Držač za bočni dio daske brane</t>
  </si>
  <si>
    <t>Halterungen Dammbalken:</t>
  </si>
  <si>
    <t>Brackets for stop logs:</t>
  </si>
  <si>
    <t>Consoles murales pour batardeaux :</t>
  </si>
  <si>
    <t>staffe di stoccaggio per sponde:</t>
  </si>
  <si>
    <t>Wspornik belki</t>
  </si>
  <si>
    <t>Gátgerenda tartó elem:</t>
  </si>
  <si>
    <t>Konzolové držiaky na hradidlá:</t>
  </si>
  <si>
    <t>Houders voor Dambalk:</t>
  </si>
  <si>
    <r>
      <rPr>
        <sz val="11"/>
        <rFont val="Calibri"/>
        <family val="2"/>
        <scheme val="minor"/>
      </rPr>
      <t>Držalo za zajezitveno lamelo:</t>
    </r>
  </si>
  <si>
    <t>Hållare DÄMMBALK:</t>
  </si>
  <si>
    <t>Holdere dæmningsbjælker:</t>
  </si>
  <si>
    <t>Holdere bjelkestenglser:</t>
  </si>
  <si>
    <t>Nosači dasaka brane:</t>
  </si>
  <si>
    <t>Hebehilfe</t>
  </si>
  <si>
    <t>Lifting aid</t>
  </si>
  <si>
    <t>levier</t>
  </si>
  <si>
    <t>leva</t>
  </si>
  <si>
    <t>Zvedací pomůcka</t>
  </si>
  <si>
    <t>Podnośnik</t>
  </si>
  <si>
    <t>Emelőkar</t>
  </si>
  <si>
    <t>Pomôcka na zdvíhanie</t>
  </si>
  <si>
    <t>Hijshulp</t>
  </si>
  <si>
    <r>
      <rPr>
        <sz val="11"/>
        <rFont val="Calibri"/>
        <family val="2"/>
        <scheme val="minor"/>
      </rPr>
      <t>Pripomoček za dviganje</t>
    </r>
  </si>
  <si>
    <t>Lyfthjälpmedel</t>
  </si>
  <si>
    <t>Løfteassistance</t>
  </si>
  <si>
    <t>Løftehjelp</t>
  </si>
  <si>
    <t>Pomagalo za dizanje</t>
  </si>
  <si>
    <t>Hinweis: Preisgültigkeit 1 Monat; Lieferzeit auf Anfrage; kein Montagematerial enthalten</t>
  </si>
  <si>
    <t>conditions: price validity 1 month, Lead time on request, no fixing material included.</t>
  </si>
  <si>
    <t>Remarque : prix valable 1 mois ; délai de livraison sur demande ; aucun matériel de montage inclus</t>
  </si>
  <si>
    <t>Nota: Validità del prezzo 1 mese; tempi di consegna su richiesta; nessun materiale di montaggio incluso</t>
  </si>
  <si>
    <t>Upozornění: Cenová nabídka platí 1 měsíc; termín dodání na požádání; nabídka nezahrnuje montážní materiál</t>
  </si>
  <si>
    <t>Wskazówka: Cena obowiązuje: 1 miesiąc; termin dostawy: prosimy o zapytanie; nie obejmuje materiałów montażowych</t>
  </si>
  <si>
    <t>Megjegyzés: Az ár érvényessége 1 hónap; szállítási idő kérésre; a szerelési anyagot nem tartalmazza</t>
  </si>
  <si>
    <t>Upozornenie: Platnosť ceny 1 mesiac: Dodacia lehota na požiadanie; nie je zahrnutý žiadny montážny materiál</t>
  </si>
  <si>
    <t>Opmerking: Prijs geldig voor 1 maand; levertijd op aanvraag; geen montagemateriaal inbegrepen</t>
  </si>
  <si>
    <t>Napotek: veljavnost cene je 1 mesec; Čas dostave na zahtevo; material za montažo ni vključen</t>
  </si>
  <si>
    <t>Information: Pris giltighet 1 månad; everanstid på begäran; inget monteringsmaterial ingår</t>
  </si>
  <si>
    <t>Bemærk: Pris gyldighed 1 måned; leveringstid på forespørgsel; intet monteringsmateriale medfølger</t>
  </si>
  <si>
    <t>Merknad: Pris er gyldig i 1 måned, leveringstid får på forespørsel, intet monteringsmateriale medfølger</t>
  </si>
  <si>
    <t>Uputa: Rok važenja cijene 1 mjesec; Vrijeme isporuke na upit; nije uključen materijal za montažu</t>
  </si>
  <si>
    <t>Hochwasser-schutzsystemes und möglicher fehlerhafter Eingabe der Berechnungsgrundlagen nur unverbindliche Empfehlungen darstellen.</t>
  </si>
  <si>
    <t>flood protection system and the possibility of calculations being based on data that was entered incorrectly, they can only constitute non-binding recommendations.</t>
  </si>
  <si>
    <t>Cet outil a été conçu par PREFA pour aider les spécialistes, mais ne les dispense pas de l’obligation de vérifier la conformité des résultats au cas par cas.</t>
  </si>
  <si>
    <t xml:space="preserve"> i risultati del calcolo possono essere letti solamente raccomandazioni indicative.</t>
  </si>
  <si>
    <t>protipovodňového systému a možného chybného zadání považovány pouze za nezávazná doporučení.</t>
  </si>
  <si>
    <t>System ochrony przeciwpowodziowej i ewentualne błędne wprowadzenie podstaw obliczeniowych są tylko niewiążącymi zaleceniami.</t>
  </si>
  <si>
    <t xml:space="preserve">és a lehetséges adatbeviteli hibák következtében felelősséget nem vállalunk. </t>
  </si>
  <si>
    <t>protipovodňového systému a na možné chybné zadanie, považovať len za nezáväzné odporúčania.</t>
  </si>
  <si>
    <t>systeem en vanwege eventueel verkeerd ingevoerde gegevens slechts als vrijblijvende aanbeveling.</t>
  </si>
  <si>
    <r>
      <rPr>
        <sz val="11"/>
        <color theme="1"/>
        <rFont val="Calibri"/>
        <family val="2"/>
        <scheme val="minor"/>
      </rPr>
      <t>sistema protipoplavne zaščite in možnega napačnega vnosa podatkov za izračun predstavljajo le neobvezujoča priporočila.</t>
    </r>
  </si>
  <si>
    <t>PREFA-högvattenskyddssystem individuella konstruktionsdetaljer, och eventuellt felaktig inmatning av beräkningsgrundlagen, bara utgöra icke-bindande rekommendationer.</t>
  </si>
  <si>
    <t>for hvert højvandsbeskyttelsessystem og eventuel fejlagtig indtastning af beregningsgrundlaget kun opfattes som ikke-bindende anbefalinger.</t>
  </si>
  <si>
    <t>flombeskyttelsessystem og muligheten for feil inntasting av beregningsgrunnlaget, kun gi uforpliktende anbefalinger.</t>
  </si>
  <si>
    <t>sustava za zaštitu od poplave i mogućeg pogrešnog unosa osnova za proračun, predstavljati samo neobvezujuće preporuke.</t>
  </si>
  <si>
    <t>Hydrodynamisch (HD) &amp; Hydrostatisch (HS)</t>
  </si>
  <si>
    <t>Hydrodynamic (HD) &amp; hydrostatic (HS)</t>
  </si>
  <si>
    <t>Hydrodynamique (HD) et hydrostatique (HS)</t>
  </si>
  <si>
    <t>Idrodinamica (HD) &amp; Idrostatica (HS)</t>
  </si>
  <si>
    <t>Hydrodynamický (HD) &amp; Hydrostatický (HS)</t>
  </si>
  <si>
    <t>Hydrodynamiczne (HD) i hydrostatyczne (HS)</t>
  </si>
  <si>
    <t>Hidrodinamikai (HD) &amp; hidrosztatikai (HS)</t>
  </si>
  <si>
    <t>Hydrodynamický (HD) a hydrostatický (HS)</t>
  </si>
  <si>
    <t>Hydrodynamisch (HD) en hydrostatisch (HS)</t>
  </si>
  <si>
    <t>Hidrodinamično (HD) in hidrostatično (HS)</t>
  </si>
  <si>
    <t>Hydrodynamisk (HD) och hydrostatisk (HS)</t>
  </si>
  <si>
    <t>Hydrodynamisk (HD) &amp; hydrostatisk (HS)</t>
  </si>
  <si>
    <t>Hydrodynamisk (HD) og hydrostatisk (HS)</t>
  </si>
  <si>
    <t>Hidrodinamički (HD) i hidrostatski (HS)</t>
  </si>
  <si>
    <t>Hydrodynamische Einwirkung</t>
  </si>
  <si>
    <t>Hydrodynamic effects</t>
  </si>
  <si>
    <t>action hydrodynamique</t>
  </si>
  <si>
    <t>azione idrodinamica</t>
  </si>
  <si>
    <t>hydrodynamické působení</t>
  </si>
  <si>
    <t>Oddziaływanie hydrodynamiczne </t>
  </si>
  <si>
    <t>Hidrodinamikai hatás</t>
  </si>
  <si>
    <t>Hydrodynamické pôsobenie</t>
  </si>
  <si>
    <t>Hydrodynamische inwerking</t>
  </si>
  <si>
    <r>
      <rPr>
        <sz val="11"/>
        <color theme="1"/>
        <rFont val="Calibri"/>
        <family val="2"/>
        <scheme val="minor"/>
      </rPr>
      <t>hidrodinamični vpliv,</t>
    </r>
  </si>
  <si>
    <t>Hydrodynamisk verkan</t>
  </si>
  <si>
    <t>Hydrodynamisk påvirkning</t>
  </si>
  <si>
    <t>Hidrodinamičko djelovanje</t>
  </si>
  <si>
    <t>Hydrodynamischer Druck am Balken:</t>
  </si>
  <si>
    <t>Hydrodynamic pressure on panel:</t>
  </si>
  <si>
    <t>Pression hydrodynamique exercée sur le batardeau :</t>
  </si>
  <si>
    <t>Carico idrodinamico sulle sponde:</t>
  </si>
  <si>
    <t>Hydrodynamický tlak na hrázní bloky:</t>
  </si>
  <si>
    <t>Ciśnienie hydrodynamiczne oddziałujące na belkę:</t>
  </si>
  <si>
    <t>Hidrodinamikai nyomás a gerendán:</t>
  </si>
  <si>
    <t>Hydrodynamický tlak na hradidlá:</t>
  </si>
  <si>
    <t>Hydrodynamische druk op de balk:</t>
  </si>
  <si>
    <t>Hidrodinamični tlak na prečniku:</t>
  </si>
  <si>
    <t>Hydrodynamiskt tryck på bjälksätt:</t>
  </si>
  <si>
    <t>Hydrodynamisk tryk på bjælke:</t>
  </si>
  <si>
    <t>Hydrodynamisk trykk på bjelken:</t>
  </si>
  <si>
    <t>Hidrodinamički tlak na daski:</t>
  </si>
  <si>
    <t>Hydrodynamischer Druck am Steher:</t>
  </si>
  <si>
    <t>Hydrodynamic pressure on column:</t>
  </si>
  <si>
    <t>Pression hydrodynamique exercée sur le poteau :</t>
  </si>
  <si>
    <t>Carico idrodinamico sui montanti:</t>
  </si>
  <si>
    <t>Hydrodynamický tlak na sloupky:</t>
  </si>
  <si>
    <t>Ciśnienie hydrodynamiczne oddziałujące na stojak:</t>
  </si>
  <si>
    <t>Hidrodinamikai nyomás az oszlopon:</t>
  </si>
  <si>
    <t>Hydrodynamický tlak na stĺpy:</t>
  </si>
  <si>
    <t>Hydrodynamische druk op de pijler:</t>
  </si>
  <si>
    <t>Hidrodinamični tlak na nosilcu:</t>
  </si>
  <si>
    <t>Hydrodynamiskt tryck på påle:</t>
  </si>
  <si>
    <t>Hydrodynamisk tryk på pæl:</t>
  </si>
  <si>
    <t>Hydrodynamisk trykk på bukken:</t>
  </si>
  <si>
    <t>Hidrodinamički tlak na stupu:</t>
  </si>
  <si>
    <t>Hydrostatisch &amp; -dynamisch</t>
  </si>
  <si>
    <t>Hydrostatic &amp; dynamic</t>
  </si>
  <si>
    <t>Hydrostatique et hydrodynamique</t>
  </si>
  <si>
    <t>idrostatico e idrodinamico</t>
  </si>
  <si>
    <t>Hydrostatický &amp; - dynamický</t>
  </si>
  <si>
    <t>hydrostatyczny &amp; -dynamiczny</t>
  </si>
  <si>
    <t>Hidrosztatikai és dinamikus</t>
  </si>
  <si>
    <t>Hydrostatický a hydrodynamický</t>
  </si>
  <si>
    <t>Hydrostatisch en -dynamisch</t>
  </si>
  <si>
    <r>
      <rPr>
        <sz val="11"/>
        <color theme="1"/>
        <rFont val="Calibri"/>
        <family val="2"/>
        <scheme val="minor"/>
      </rPr>
      <t>Hidrostatično in dinamično</t>
    </r>
  </si>
  <si>
    <t>Hydrostatisk och -dynamisk</t>
  </si>
  <si>
    <t>Hydrostatisk og dynamisk</t>
  </si>
  <si>
    <t>Hydrostatisk og -dynamisk</t>
  </si>
  <si>
    <t>Hidrostatski i hidrodinamički</t>
  </si>
  <si>
    <t>Hydrostatische Einwirkung</t>
  </si>
  <si>
    <t>Hydrostatic effects</t>
  </si>
  <si>
    <t>action hydrostatique</t>
  </si>
  <si>
    <t>azione idrostatica</t>
  </si>
  <si>
    <t>hydrostatické působení</t>
  </si>
  <si>
    <t>Oddziaływanie hydrostatyczne </t>
  </si>
  <si>
    <t>Hidrosztatikai hatás</t>
  </si>
  <si>
    <t>Hydrostatické pôsobenie</t>
  </si>
  <si>
    <t>Hydrostatische inwerking</t>
  </si>
  <si>
    <r>
      <rPr>
        <sz val="11"/>
        <color theme="1"/>
        <rFont val="Calibri"/>
        <family val="2"/>
        <scheme val="minor"/>
      </rPr>
      <t>hidrostatični vpliv,</t>
    </r>
  </si>
  <si>
    <t>Hydrostatisk verkan</t>
  </si>
  <si>
    <t>Hydrostatisk påvirkning</t>
  </si>
  <si>
    <t>Hidrostatsko djelovanje</t>
  </si>
  <si>
    <t>Hydrostatischer + Hydrodynamischer Druck am Balken:</t>
  </si>
  <si>
    <t>Hydrostatic + hydrodynamic pressure on panel:</t>
  </si>
  <si>
    <t>Pressions hydrostatique et hydrodynamique exercées sur le batardeau :</t>
  </si>
  <si>
    <t>Carico idrostatico + idrodinamico sulle sponde:</t>
  </si>
  <si>
    <t>Hydrostatický + hydrodynamický tlak na hrázní bloky:</t>
  </si>
  <si>
    <t>Ciśnienie hydrostatyczne + hydrodynamiczne oddziałujące na belkę:</t>
  </si>
  <si>
    <t>Hidrosztatikai és hidrodinamikai nyomás a gerendán:</t>
  </si>
  <si>
    <t>Hydrostatický + hydrodynamický tlak na hradidlá:</t>
  </si>
  <si>
    <t>Hydrostatische en hydrodynamische druk op de balk:</t>
  </si>
  <si>
    <t>Hidrostatični + hidrodinamični tlak na prečniku:</t>
  </si>
  <si>
    <t>Hydrostatiskt + hydrodynamiskt tryck på bjälksätt:</t>
  </si>
  <si>
    <t>Hydrostatisk + hydrodynamisk tryk på bjælke:</t>
  </si>
  <si>
    <t>Hydrostatisk og hydrodynamisk trykk på bjelken:</t>
  </si>
  <si>
    <t>Hidrostatski + hidrodinamički tlak na daski:</t>
  </si>
  <si>
    <t>Hydrostatischer Druck am Balken:</t>
  </si>
  <si>
    <t>Hydrostatic pressure on panel:</t>
  </si>
  <si>
    <t>Pression hydrostatique exercée sur le batardeau :</t>
  </si>
  <si>
    <t>Carico idrostatico sulle sponde</t>
  </si>
  <si>
    <t>Hydrostatický tlak na hrázní bloky:</t>
  </si>
  <si>
    <t>Ciśnienie hydrostatyczne oddziałujące na belkę:</t>
  </si>
  <si>
    <t>Hidrosztatikai nyomás a gerendán:</t>
  </si>
  <si>
    <t>Hydrostatický tlak na hradidlá:</t>
  </si>
  <si>
    <t>Hydrostatische druk op de balk:</t>
  </si>
  <si>
    <t>Hidrostatični tlak na prečniku:</t>
  </si>
  <si>
    <t>Hydrostatiskt tryck på bjälksätt:</t>
  </si>
  <si>
    <t>Hydrostatisk tryk på bjælke:</t>
  </si>
  <si>
    <t>Hydrostatisk trykk på bjelken:</t>
  </si>
  <si>
    <t>Hidrostatski tlak na daski:</t>
  </si>
  <si>
    <t>Hydrostatischer Druck am Steher:</t>
  </si>
  <si>
    <t>Hydrostatic pressure on column:</t>
  </si>
  <si>
    <t>Pression hydrostatique exercée sur le poteau :</t>
  </si>
  <si>
    <t>Carico idrostatico sui montanti:</t>
  </si>
  <si>
    <t>Hydrostatický tlak na sloupky:</t>
  </si>
  <si>
    <t>Ciśnienie hydrostatyczne oddziałujące na stojak:</t>
  </si>
  <si>
    <t>Hidrosztatikai nyomás a z oszlopon:</t>
  </si>
  <si>
    <t>Hydrostatický tlak na stĺpy:</t>
  </si>
  <si>
    <t>Hydrostatische druk op de pijler:</t>
  </si>
  <si>
    <t>Hidrostatični tlak na nosilcu:</t>
  </si>
  <si>
    <t>Hydrostatiskt tryck på påle:</t>
  </si>
  <si>
    <t>Hydrostatisk tryk på pæl:</t>
  </si>
  <si>
    <t>Hydrostatisk trykk på bukken:</t>
  </si>
  <si>
    <t>Hidrostatski tlak na stupu:</t>
  </si>
  <si>
    <t>In der Leibung</t>
  </si>
  <si>
    <t>In the soffit</t>
  </si>
  <si>
    <t>Dans l’embrasure</t>
  </si>
  <si>
    <t>Incassato nell'intradosso</t>
  </si>
  <si>
    <t>V ostění</t>
  </si>
  <si>
    <t>w ścianie</t>
  </si>
  <si>
    <t>Síkban</t>
  </si>
  <si>
    <t>V ostení</t>
  </si>
  <si>
    <t>In de dag</t>
  </si>
  <si>
    <r>
      <rPr>
        <sz val="11"/>
        <rFont val="Calibri"/>
        <family val="2"/>
        <scheme val="minor"/>
      </rPr>
      <t>V špaleti</t>
    </r>
  </si>
  <si>
    <t>Öppning invändigt</t>
  </si>
  <si>
    <t>I pladeunderside</t>
  </si>
  <si>
    <t>I åpningen</t>
  </si>
  <si>
    <t>U otvoru</t>
  </si>
  <si>
    <t>inkl. MwSt.</t>
  </si>
  <si>
    <t>IVA inclusa</t>
  </si>
  <si>
    <t>ÁFÁval</t>
  </si>
  <si>
    <t>KALKULATION</t>
  </si>
  <si>
    <t>ESTIMATE</t>
  </si>
  <si>
    <t>CALCUL</t>
  </si>
  <si>
    <t>DIMENSIONAMENTO</t>
  </si>
  <si>
    <t>KALKULACE</t>
  </si>
  <si>
    <t>KALKULACJA</t>
  </si>
  <si>
    <t>SZÁMÍTÁS</t>
  </si>
  <si>
    <t>VÝPOČET</t>
  </si>
  <si>
    <t>CALCULATIE</t>
  </si>
  <si>
    <r>
      <rPr>
        <sz val="11"/>
        <color theme="1"/>
        <rFont val="Calibri"/>
        <family val="2"/>
        <scheme val="minor"/>
      </rPr>
      <t>KALKULACIJA</t>
    </r>
  </si>
  <si>
    <t>KALKYLERING</t>
  </si>
  <si>
    <t>KALKULASJON</t>
  </si>
  <si>
    <t>KALKULACIJA</t>
  </si>
  <si>
    <t>keine</t>
  </si>
  <si>
    <t>none</t>
  </si>
  <si>
    <t>aucun(e)</t>
  </si>
  <si>
    <t>nessuna</t>
  </si>
  <si>
    <t>žádný</t>
  </si>
  <si>
    <t>małe</t>
  </si>
  <si>
    <t>nincs</t>
  </si>
  <si>
    <t>Žiadny</t>
  </si>
  <si>
    <t>Geen</t>
  </si>
  <si>
    <r>
      <rPr>
        <sz val="11"/>
        <color theme="1"/>
        <rFont val="Calibri"/>
        <family val="2"/>
        <scheme val="minor"/>
      </rPr>
      <t>brez</t>
    </r>
  </si>
  <si>
    <t>ingen</t>
  </si>
  <si>
    <t>nema</t>
  </si>
  <si>
    <t>kg/m³</t>
  </si>
  <si>
    <r>
      <rPr>
        <sz val="11"/>
        <color theme="1"/>
        <rFont val="Calibri"/>
        <family val="2"/>
        <scheme val="minor"/>
      </rPr>
      <t>kg/m³</t>
    </r>
  </si>
  <si>
    <t>kg/Stk</t>
  </si>
  <si>
    <t>kg/pcs</t>
  </si>
  <si>
    <t>kg/pc.</t>
  </si>
  <si>
    <t>kg/pezzo</t>
  </si>
  <si>
    <t>kg/ks</t>
  </si>
  <si>
    <t>kg/szt.</t>
  </si>
  <si>
    <t>kg/db</t>
  </si>
  <si>
    <t>Kg/stuk</t>
  </si>
  <si>
    <r>
      <rPr>
        <sz val="11"/>
        <color theme="1"/>
        <rFont val="Calibri"/>
        <family val="2"/>
        <scheme val="minor"/>
      </rPr>
      <t>kg/kos</t>
    </r>
  </si>
  <si>
    <t>kg/st.</t>
  </si>
  <si>
    <t>Kg/stk.</t>
  </si>
  <si>
    <t>kg/stk.</t>
  </si>
  <si>
    <t>kg/kom</t>
  </si>
  <si>
    <t>kN/m³</t>
  </si>
  <si>
    <r>
      <rPr>
        <sz val="11"/>
        <color theme="1"/>
        <rFont val="Calibri"/>
        <family val="2"/>
        <scheme val="minor"/>
      </rPr>
      <t>kN/m³</t>
    </r>
  </si>
  <si>
    <t>Kombination Hydrodynamisch + Hydrostatisch + Treibgut</t>
  </si>
  <si>
    <t>Combination of hydrodynamic + hydrostatic + flotsam</t>
  </si>
  <si>
    <t>Combinaison hydrodynamique + hydrostatique + débris flottants</t>
  </si>
  <si>
    <t>Combinazione Idrodinamica + Idrostatica + detriti</t>
  </si>
  <si>
    <t>Kombinace hydrodyn. + hadrostat. + plovoucí předmět</t>
  </si>
  <si>
    <t>Kombinacja hydrodynamiczna + hydrostatyczna + naniesiony materiał</t>
  </si>
  <si>
    <t>Hidrodinamikai + hidrosztatikai + uszadék kombinációja</t>
  </si>
  <si>
    <t>Kombinácia hydrodynamika + hydrostatika + plávajúci predmet</t>
  </si>
  <si>
    <t>Combinatie hydrodynamisch + hydrostatisch + drijfmateriaal</t>
  </si>
  <si>
    <t>Kombinacija hidrodinamični tlak + hidrostatični tlak + naplavina</t>
  </si>
  <si>
    <t>Kombination hydrostatiskt + hydrodynamiskt + flytande skräp</t>
  </si>
  <si>
    <t>Kombination hydrodynamisk + hydrostatisk + drivende genstande</t>
  </si>
  <si>
    <t>Kombinasjon hydrodynamisk + hydrostatisk + drivgods</t>
  </si>
  <si>
    <t>Kombinacija hidrodinamički + hidrostatski + naplavine</t>
  </si>
  <si>
    <t>Kombinationsbeiwert:</t>
  </si>
  <si>
    <t>Combination coefficient:</t>
  </si>
  <si>
    <t>Coefficient de combinaison :</t>
  </si>
  <si>
    <t>Součinitel kombinace:</t>
  </si>
  <si>
    <t>Współczynnik łączny:</t>
  </si>
  <si>
    <t>Kombinációs együttható:</t>
  </si>
  <si>
    <t>Koeficient kombinácie:</t>
  </si>
  <si>
    <t>Combinatiefactor:</t>
  </si>
  <si>
    <t>Kombinacijski koeficient:</t>
  </si>
  <si>
    <t>Kombinationskoefficient:</t>
  </si>
  <si>
    <t>Kombinasjonsparameter:</t>
  </si>
  <si>
    <t>Koeficijent kombinacije:</t>
  </si>
  <si>
    <t>können die Berechnungsergebnisse zufolge der individuellen konstruktiven Besonderheiten jedes</t>
  </si>
  <si>
    <t>However, due to the calculation results being based on the individual design features of each</t>
  </si>
  <si>
    <t>Emises à titre indicatif et sans aucun engagement de la part de PREFA en raison des spécificités de chaque système de protection contre les crues et des éventuelles erreurs de saisie des données servant de base aux calculs.</t>
  </si>
  <si>
    <t>date le caratteristiche specifiche di ogni singolo progetto ed un possibile inserimento errato dei  dati,</t>
  </si>
  <si>
    <t>Přesto však mohou být výsledky s ohledem na individuální konstrukční zvláštnost každého</t>
  </si>
  <si>
    <t>wyniki obliczeń mogą być obliczane zgodnie z indywidualnym icharakterystykami projektowymi każdegoz nich. </t>
  </si>
  <si>
    <t>a számítási eredményekért az egyes árvízvédelmi rendszerek egyedi kialakítási sajátosságai miatt</t>
  </si>
  <si>
    <t>Napriek tomu sa môžu výsledky výpočtov, vzhľadom na individuálne zvláštnosti konštrukcie každého</t>
  </si>
  <si>
    <t>dienen de berekeningsresultaten vanwege individuele bouwkundige bijzonderheden van elk</t>
  </si>
  <si>
    <r>
      <rPr>
        <sz val="11"/>
        <color theme="1"/>
        <rFont val="Calibri"/>
        <family val="2"/>
        <scheme val="minor"/>
      </rPr>
      <t>lahko rezultati izračuna zaradi individualnih konstrukcijskih posebnosti vsakega</t>
    </r>
  </si>
  <si>
    <t>kan beräkningsresultaten, beroende på varje</t>
  </si>
  <si>
    <t>så kan beregningsresultaterne på grund af de enkelte konstruktioners individuelle særpræg</t>
  </si>
  <si>
    <t>kan resultatene på grunn av individuelle, konstruksjonsmessige forskjeller for hvert</t>
  </si>
  <si>
    <t>rezultati proračuna mogu, zbog individualnih konstrukcijskih posebnosti svakog</t>
  </si>
  <si>
    <t>Contact person:</t>
  </si>
  <si>
    <t>Personne de contacte;</t>
  </si>
  <si>
    <t>Kontakt személy:</t>
  </si>
  <si>
    <t>Kundennummer:</t>
  </si>
  <si>
    <t>Reference number:</t>
  </si>
  <si>
    <t>Numéro de client :</t>
  </si>
  <si>
    <t>Numero cliente:</t>
  </si>
  <si>
    <t>Číslo zákazníka:</t>
  </si>
  <si>
    <t>Numer klienta:</t>
  </si>
  <si>
    <t>Vevő szám:</t>
  </si>
  <si>
    <t>Č. zákazníka:</t>
  </si>
  <si>
    <t>Klantnummer:</t>
  </si>
  <si>
    <t>Številka stranke:</t>
  </si>
  <si>
    <t>Kundnummer:</t>
  </si>
  <si>
    <t>Kundenummer:</t>
  </si>
  <si>
    <t>Broj kupca:</t>
  </si>
  <si>
    <t>Lagerabdeckung</t>
  </si>
  <si>
    <t>Warehouse cover</t>
  </si>
  <si>
    <t>cage de protection</t>
  </si>
  <si>
    <t>coperchio per stoccaggio sponde</t>
  </si>
  <si>
    <t>Skladovací kryt</t>
  </si>
  <si>
    <t>Pokrywa ochronna</t>
  </si>
  <si>
    <t>Tartódoboz takaróelem</t>
  </si>
  <si>
    <t>Kryt úložiska</t>
  </si>
  <si>
    <t>Opbergbox</t>
  </si>
  <si>
    <r>
      <rPr>
        <sz val="11"/>
        <rFont val="Calibri"/>
        <family val="2"/>
        <scheme val="minor"/>
      </rPr>
      <t>Zakriti ležaji</t>
    </r>
  </si>
  <si>
    <t>Förvaringslåda</t>
  </si>
  <si>
    <t>Lejeafdækning</t>
  </si>
  <si>
    <t>Lagerdeksel</t>
  </si>
  <si>
    <t>Skladišni pokrov</t>
  </si>
  <si>
    <t>Landschaftsschutz</t>
  </si>
  <si>
    <t>Landscape protection</t>
  </si>
  <si>
    <t>protection des paysages</t>
  </si>
  <si>
    <t>protezione aree esterne</t>
  </si>
  <si>
    <t>Ochrana území</t>
  </si>
  <si>
    <t>Ochrona krajobrazu</t>
  </si>
  <si>
    <t>Tájvédelem</t>
  </si>
  <si>
    <t>Ochrana životného prostredia</t>
  </si>
  <si>
    <t>Landschapsbescherming</t>
  </si>
  <si>
    <r>
      <rPr>
        <sz val="11"/>
        <color theme="1"/>
        <rFont val="Calibri"/>
        <family val="2"/>
        <scheme val="minor"/>
      </rPr>
      <t>Zaščita okolice</t>
    </r>
  </si>
  <si>
    <t>Landskapsskydd</t>
  </si>
  <si>
    <t>Beskyttelse af landskaber</t>
  </si>
  <si>
    <t>Landskapsvern</t>
  </si>
  <si>
    <t>Zaštita okoline</t>
  </si>
  <si>
    <t>Längenänderung Seitenteile</t>
  </si>
  <si>
    <t>Length adjustment of side sections</t>
  </si>
  <si>
    <t>modification de longueur des parties latérales</t>
  </si>
  <si>
    <t>modifica lunghezza montanti laterali</t>
  </si>
  <si>
    <t>Úprava délky bočního dílu</t>
  </si>
  <si>
    <t>Zmiany wymiarów części bocznych</t>
  </si>
  <si>
    <t>Oldalelemek hosszváltozása</t>
  </si>
  <si>
    <t>Zmena dĺžky bočných dielov</t>
  </si>
  <si>
    <t>Lengtewijziging zijdelen</t>
  </si>
  <si>
    <r>
      <rPr>
        <sz val="11"/>
        <color theme="1"/>
        <rFont val="Calibri"/>
        <family val="2"/>
        <scheme val="minor"/>
      </rPr>
      <t>Sprememba dolžine stranskih delov</t>
    </r>
  </si>
  <si>
    <t xml:space="preserve">Annan längd "sidodelar"? </t>
  </si>
  <si>
    <t>Ændring af sidevangernes længde</t>
  </si>
  <si>
    <t>Lengdeendring sidedeler</t>
  </si>
  <si>
    <t>Promjena duljine bočnih dijelova</t>
  </si>
  <si>
    <t>Lichteweite [mm]:</t>
  </si>
  <si>
    <t>Desired system length [mm]:</t>
  </si>
  <si>
    <t>Vide lumière [mm] :</t>
  </si>
  <si>
    <t>lunghezza prevista del sistema [mm]:</t>
  </si>
  <si>
    <t>Světlá délka [mm]:</t>
  </si>
  <si>
    <t>Oczekiwana długość systemu</t>
  </si>
  <si>
    <t>tervezett rendszerhossz [mm]:</t>
  </si>
  <si>
    <t>Svetelná šírka [mm]:</t>
  </si>
  <si>
    <t>Gewenste systeemlengte [mm]:</t>
  </si>
  <si>
    <r>
      <rPr>
        <sz val="11"/>
        <color theme="1"/>
        <rFont val="Calibri"/>
        <family val="2"/>
        <scheme val="minor"/>
      </rPr>
      <t>Želena dolžina sistema [mm]:</t>
    </r>
  </si>
  <si>
    <t>Önskad systemlängd [mm]:</t>
  </si>
  <si>
    <t>Ønsket systemlængde [mm]:</t>
  </si>
  <si>
    <t>Ønsket systemlengde [mm]:</t>
  </si>
  <si>
    <t>željena duljina sustava [mm]:</t>
  </si>
  <si>
    <t>Links</t>
  </si>
  <si>
    <t>Left</t>
  </si>
  <si>
    <t>gauche</t>
  </si>
  <si>
    <t>sinistra</t>
  </si>
  <si>
    <t>nalevo</t>
  </si>
  <si>
    <t>lewo</t>
  </si>
  <si>
    <t>Bal</t>
  </si>
  <si>
    <t>Vľavo</t>
  </si>
  <si>
    <r>
      <rPr>
        <sz val="11"/>
        <color theme="1"/>
        <rFont val="Calibri"/>
        <family val="2"/>
        <scheme val="minor"/>
      </rPr>
      <t>Levo</t>
    </r>
  </si>
  <si>
    <t>Vänster</t>
  </si>
  <si>
    <t>Venstre</t>
  </si>
  <si>
    <t>Linkovi</t>
  </si>
  <si>
    <t>m/s</t>
  </si>
  <si>
    <r>
      <rPr>
        <sz val="11"/>
        <color theme="1"/>
        <rFont val="Calibri"/>
        <family val="2"/>
        <scheme val="minor"/>
      </rPr>
      <t>m/s</t>
    </r>
  </si>
  <si>
    <t>m/sek.</t>
  </si>
  <si>
    <t>Materialdaten:</t>
  </si>
  <si>
    <t>Material data:</t>
  </si>
  <si>
    <t>Informations relatives au matériau :</t>
  </si>
  <si>
    <t>Specifiche del materiale:</t>
  </si>
  <si>
    <t>Materiálové hodnoty:</t>
  </si>
  <si>
    <t>Dane materiału:</t>
  </si>
  <si>
    <t>Alapanyag adatok:</t>
  </si>
  <si>
    <t>Údaje o materiáli:</t>
  </si>
  <si>
    <t>Materiaalgegevens:</t>
  </si>
  <si>
    <t>Podatki o materialu:</t>
  </si>
  <si>
    <t>Materialdata:</t>
  </si>
  <si>
    <t>Materialedata:</t>
  </si>
  <si>
    <t>Podaci o materijalu:</t>
  </si>
  <si>
    <t>Maximale Durchbiegung Dammbalken (1/150 = Standard)</t>
  </si>
  <si>
    <t>max. Deflection Stop logs (1/150 = Standard)</t>
  </si>
  <si>
    <t>Flèch maximale du batardeau (1/150 = Standard)</t>
  </si>
  <si>
    <t>Freccia max delle sponde (1/150 = Standard)</t>
  </si>
  <si>
    <t>maximální průhyb hrázních bloků (1/150 = Standard)</t>
  </si>
  <si>
    <t>Maksymalne ugięcie belki zaporowej (1/150 = standard)</t>
  </si>
  <si>
    <t>max. Kihajlás Gátgerenda (1/150 = Standard)</t>
  </si>
  <si>
    <t>Maximálny prehyb hradidla (1/150 = štandard)</t>
  </si>
  <si>
    <t>max. Doorbuiging Dambalk (1/150 = Standard)</t>
  </si>
  <si>
    <t>najv. Upogibanje Zajezitvene lamele (1/150 = Standard)</t>
  </si>
  <si>
    <t>max. Nedböjning DÄMMBALK (1/150 = Standard)</t>
  </si>
  <si>
    <t>maks. Nedbøjning Dæmningsbjælker (1/150 = Standard)</t>
  </si>
  <si>
    <t>maks. Nedbøyning Bjelkestengsler / FLOMSIKRINGSELEMENT (1/150 = Standard)</t>
  </si>
  <si>
    <t>maks. Progib Daska brane (1/150 = Standard)</t>
  </si>
  <si>
    <t>Maximale Durchbiegung Rundsteher (1/150 = Standard)</t>
  </si>
  <si>
    <t>max. Deflection Round profile (1/150 = Standard)</t>
  </si>
  <si>
    <t>Flèche maximale du profil rond (1/150 = Standard)</t>
  </si>
  <si>
    <t>Freccia max del montante  (1/150 = Standard)</t>
  </si>
  <si>
    <t>maximální průhyb sloupků (1/150 = Standard)</t>
  </si>
  <si>
    <t>Maksymalne ugięcie słupka pionowego (1/150 = standard)</t>
  </si>
  <si>
    <t>max. Kihajlás Körprofil (1/150 = Standard)</t>
  </si>
  <si>
    <t>Maximálny prehyb okrúhleho stĺpa (1/150 = štandard)</t>
  </si>
  <si>
    <t>max. Doorbuiging Rondprofiel (1/150 = Standard)</t>
  </si>
  <si>
    <t>najv. Upogibanje Okrogli profil (1/150 = Standard)</t>
  </si>
  <si>
    <t>max. Nedböjning Rundprofil (1/150 = Standard)</t>
  </si>
  <si>
    <t>maks. Nedbøjning Rund profil (1/150 = Standard)</t>
  </si>
  <si>
    <t>maks. Nedbøyning Rundprofil (1/150 = Standard)</t>
  </si>
  <si>
    <t>maks. Progib Okrugli profil (1/150 = Standard)</t>
  </si>
  <si>
    <t>Mindestüberstand über Stauhöhe:</t>
  </si>
  <si>
    <t>Minimum projection above water level:</t>
  </si>
  <si>
    <t>Dépassement minimal au-dessus de la hauteur de retenue :</t>
  </si>
  <si>
    <t>Sbalzo minimo sopra il livello di accumulo</t>
  </si>
  <si>
    <t>Minimální přesah přes výšku vzdutí:</t>
  </si>
  <si>
    <t>Minimalny wysięg powyżej wysokości wody:</t>
  </si>
  <si>
    <t>Minimális kinyúlás a védelmi magasság felett</t>
  </si>
  <si>
    <t>Minimálna výška nad hladinou vody:</t>
  </si>
  <si>
    <t>Minimum overstek boven stuwhoogte:</t>
  </si>
  <si>
    <t>Najmanjši previs nad vodno gladino:</t>
  </si>
  <si>
    <t>Minimihöjd över vattennivå:</t>
  </si>
  <si>
    <t>Minimum udhæng over vandstand:</t>
  </si>
  <si>
    <t>Minste høyde over vannstand:</t>
  </si>
  <si>
    <t>Minimalni višak iznad usporne visine:</t>
  </si>
  <si>
    <t>mit Treibgut</t>
  </si>
  <si>
    <t>with floating debris</t>
  </si>
  <si>
    <t>avec débris flottants</t>
  </si>
  <si>
    <t>con detriti</t>
  </si>
  <si>
    <t>s plovoucími předměty</t>
  </si>
  <si>
    <t>ze szczątkami niesionymi przez wodę</t>
  </si>
  <si>
    <t>hordalékkal</t>
  </si>
  <si>
    <t>S plávajúcimi predmetmi</t>
  </si>
  <si>
    <t>Met drijvend materiaal</t>
  </si>
  <si>
    <r>
      <rPr>
        <sz val="11"/>
        <color theme="1"/>
        <rFont val="Calibri"/>
        <family val="2"/>
        <scheme val="minor"/>
      </rPr>
      <t>z naplavinami</t>
    </r>
  </si>
  <si>
    <t>Flytande skräp</t>
  </si>
  <si>
    <t>med drivende genstande</t>
  </si>
  <si>
    <t>Med drivgods</t>
  </si>
  <si>
    <t>s naplavinom</t>
  </si>
  <si>
    <t>Moment zufolge Gesamtdruck:</t>
  </si>
  <si>
    <t>Torque due to total pressure:</t>
  </si>
  <si>
    <t>Moment en fonction de la pression totale :</t>
  </si>
  <si>
    <t>Coppia dovuta alla pressione totale:</t>
  </si>
  <si>
    <t>Moment od celkového tlaku:</t>
  </si>
  <si>
    <t>Chwilowo zależności od ciśnienia całkowitego:</t>
  </si>
  <si>
    <t>Teljes nyomásra fellépő nyomaték:</t>
  </si>
  <si>
    <t>Moment v dôsledku celkového tlaku:</t>
  </si>
  <si>
    <t>Moment overeenkomstig totale druk:</t>
  </si>
  <si>
    <t>Navor zaradi skupnega tlaka:</t>
  </si>
  <si>
    <t>Moment beroende på totalt tryck:</t>
  </si>
  <si>
    <t>Moment som følge af samlet tryk:</t>
  </si>
  <si>
    <t>Moment iht. totalt trykk:</t>
  </si>
  <si>
    <t>Moment prema ukupnom tlaku:</t>
  </si>
  <si>
    <t>Moment zufolge HD:</t>
  </si>
  <si>
    <t>Torque due to HD:</t>
  </si>
  <si>
    <t>Moment en fonction de HD :</t>
  </si>
  <si>
    <t>Coppia dovuta a HD:</t>
  </si>
  <si>
    <t>Moment od HD:</t>
  </si>
  <si>
    <t>Chwilowo HD:</t>
  </si>
  <si>
    <t>HD nyomaték:</t>
  </si>
  <si>
    <t>Moment v dôsledku HD:</t>
  </si>
  <si>
    <t>Moment overeenkomstig HD:</t>
  </si>
  <si>
    <t>Navor zaradi HD:</t>
  </si>
  <si>
    <t>Moment beroende på HD:</t>
  </si>
  <si>
    <t>Moment som følge af HD:</t>
  </si>
  <si>
    <t>Moment iht. HD:</t>
  </si>
  <si>
    <t>Moment prema HD:</t>
  </si>
  <si>
    <t>Moment zufolge HD+HS:</t>
  </si>
  <si>
    <t>Torque due to HD + HS:</t>
  </si>
  <si>
    <t>Moment en fonction de HD + HS :</t>
  </si>
  <si>
    <t>Coppia dovuta a HD+HS:</t>
  </si>
  <si>
    <t>Moment od HD+HS:</t>
  </si>
  <si>
    <t>Chwilowo HD+HS:</t>
  </si>
  <si>
    <t>HD+HS nyomaték:</t>
  </si>
  <si>
    <t>Moment v dôsledku HD+HS:</t>
  </si>
  <si>
    <t>Moment overeenkomstig HD+HS:</t>
  </si>
  <si>
    <t>Navor zaradi HD+HS:</t>
  </si>
  <si>
    <t>Moment beroende på HD+HS:</t>
  </si>
  <si>
    <t>Moment som følge af HD+HS:</t>
  </si>
  <si>
    <t>Moment iht. HD+HS:</t>
  </si>
  <si>
    <t>Moment prema HD+HS:</t>
  </si>
  <si>
    <t>Moment zufolge HS:</t>
  </si>
  <si>
    <t>Torque due to HS:</t>
  </si>
  <si>
    <t>Moment en fonction de HS :</t>
  </si>
  <si>
    <t>Coppia dovuta a HS:</t>
  </si>
  <si>
    <t>Moment od HS:</t>
  </si>
  <si>
    <t>Chwilowo HS:</t>
  </si>
  <si>
    <t>HS nyomaték:</t>
  </si>
  <si>
    <t>Moment v dôsledku HS:</t>
  </si>
  <si>
    <t>Moment overeenkomstig HS:</t>
  </si>
  <si>
    <t>Navor zaradi HS:</t>
  </si>
  <si>
    <t>Moment beroende på HS:</t>
  </si>
  <si>
    <t>Moment som følge af HS:</t>
  </si>
  <si>
    <t>Moment iht. HS:</t>
  </si>
  <si>
    <t>Moment prema HS:</t>
  </si>
  <si>
    <t>Moment zufolge Treibgut:</t>
  </si>
  <si>
    <t>Torque due to flotsam:</t>
  </si>
  <si>
    <t>Moment en fonction des débris flottants :</t>
  </si>
  <si>
    <t>Coppia dovuta a detriti:</t>
  </si>
  <si>
    <t>Moment od plovoucího předmětu:</t>
  </si>
  <si>
    <t>Chwilowo, materiał naniesiony:</t>
  </si>
  <si>
    <t>Uszadék okozta nyomaték:</t>
  </si>
  <si>
    <t>Moment v dôsledku plávajúceho predmetu:</t>
  </si>
  <si>
    <t>Moment overeenkomstig drijfmateriaal:</t>
  </si>
  <si>
    <t>Navor zaradi naplavin:</t>
  </si>
  <si>
    <t>Moment beroende på flytande skräp:</t>
  </si>
  <si>
    <t>Moment som følge af drivende genstande:</t>
  </si>
  <si>
    <t>Moment iht. drivgods:</t>
  </si>
  <si>
    <t>Moment prema naplavini:</t>
  </si>
  <si>
    <t>Montage</t>
  </si>
  <si>
    <t>Montaż</t>
  </si>
  <si>
    <t>Szerelés</t>
  </si>
  <si>
    <t>Montageart</t>
  </si>
  <si>
    <t>Type of assembly</t>
  </si>
  <si>
    <t>Type de pose</t>
  </si>
  <si>
    <t>tipo di montaggio</t>
  </si>
  <si>
    <t>Způsob montáže</t>
  </si>
  <si>
    <t>Sposób montażu</t>
  </si>
  <si>
    <t>Beépítési mód</t>
  </si>
  <si>
    <t>Spôsob montáže</t>
  </si>
  <si>
    <t>Montagewijze</t>
  </si>
  <si>
    <r>
      <rPr>
        <sz val="11"/>
        <rFont val="Calibri"/>
        <family val="2"/>
        <scheme val="minor"/>
      </rPr>
      <t>Vrsta montaže</t>
    </r>
  </si>
  <si>
    <t>Monteringstyp</t>
  </si>
  <si>
    <t>Arten af montering</t>
  </si>
  <si>
    <t>Monteringstype</t>
  </si>
  <si>
    <t>Način montaže</t>
  </si>
  <si>
    <t>Montagehilfe Bodenhülse</t>
  </si>
  <si>
    <t>Assembly aid ground sleeve</t>
  </si>
  <si>
    <t>aide à la pose de la douille de sol</t>
  </si>
  <si>
    <t>dima di montaggio per i piantoni</t>
  </si>
  <si>
    <t>Montážní pomůcka pro zemní pouzdro</t>
  </si>
  <si>
    <t>Przyrząd montażowy tulei</t>
  </si>
  <si>
    <t xml:space="preserve">Padlóhüvely beépítősablon  </t>
  </si>
  <si>
    <t>Pomôcka na montáž zemného puzdra</t>
  </si>
  <si>
    <t>Montagehulp bodemhuls</t>
  </si>
  <si>
    <r>
      <rPr>
        <sz val="11"/>
        <rFont val="Calibri"/>
        <family val="2"/>
        <scheme val="minor"/>
      </rPr>
      <t>Montažni pripomoček za talno pušo</t>
    </r>
  </si>
  <si>
    <t>Monteringshjälpmedel markhylsa</t>
  </si>
  <si>
    <t>MONTAGEHJÆLP TIL bundmuffer</t>
  </si>
  <si>
    <t>Monteringshjelp jordanker</t>
  </si>
  <si>
    <t>Pomagalo za montažu podne čaške</t>
  </si>
  <si>
    <t>Montagematerial</t>
  </si>
  <si>
    <t>Installation accessories</t>
  </si>
  <si>
    <t>matériel de montage</t>
  </si>
  <si>
    <t>Materiale di montaggio</t>
  </si>
  <si>
    <t>Montážní materiál</t>
  </si>
  <si>
    <t>Materiał montażowy</t>
  </si>
  <si>
    <t>Szerelőanyag</t>
  </si>
  <si>
    <t>montážny materiál</t>
  </si>
  <si>
    <t>Montagemateriaal</t>
  </si>
  <si>
    <t>Material za montažo</t>
  </si>
  <si>
    <t>monteringsmaterial</t>
  </si>
  <si>
    <t>Monteringsmateriale</t>
  </si>
  <si>
    <t>Montažni materijal</t>
  </si>
  <si>
    <t>Multiplikator</t>
  </si>
  <si>
    <t>Multiplier</t>
  </si>
  <si>
    <t>Coefficient multiplicateur</t>
  </si>
  <si>
    <t>moltiplicatore</t>
  </si>
  <si>
    <t>Násobitel</t>
  </si>
  <si>
    <t>mnożnik</t>
  </si>
  <si>
    <t>Szorzó</t>
  </si>
  <si>
    <t>Násobiteľ</t>
  </si>
  <si>
    <t>Multiplicator</t>
  </si>
  <si>
    <r>
      <rPr>
        <sz val="11"/>
        <color theme="1"/>
        <rFont val="Calibri"/>
        <family val="2"/>
        <scheme val="minor"/>
      </rPr>
      <t>Multiplikator</t>
    </r>
  </si>
  <si>
    <t>Nach Ablauf des Datums (noch</t>
  </si>
  <si>
    <t>After date (</t>
  </si>
  <si>
    <t>Après cette date (encore</t>
  </si>
  <si>
    <t>Dopo la data (ancora</t>
  </si>
  <si>
    <t>Po datu (zbývají</t>
  </si>
  <si>
    <t>Po upływie terminu (jeszcze</t>
  </si>
  <si>
    <t>Dátum lejárata után (még</t>
  </si>
  <si>
    <t>Po uplynutí dátumu (ešte</t>
  </si>
  <si>
    <t>Na passeren van de datum (nog</t>
  </si>
  <si>
    <t>Po preteku datuma (še</t>
  </si>
  <si>
    <t>Efter datumet (fortfarande</t>
  </si>
  <si>
    <t>Efter datoens udløb (endnu</t>
  </si>
  <si>
    <t>Etter at datoen er utløpt (gjenstående</t>
  </si>
  <si>
    <t>Nakon isteka datuma (još</t>
  </si>
  <si>
    <t>Niederhalter Dammbalken:max.1750</t>
  </si>
  <si>
    <t>Downholder for stop logs: max. 1750</t>
  </si>
  <si>
    <t>Poteau intermédiaire de renfort pour les batardeaux : max. 1 750 mm</t>
  </si>
  <si>
    <t>paletto di rinforzo sponde:max.1750</t>
  </si>
  <si>
    <t>Podpěrné táhlo hrázních bloků: max. 1750mm</t>
  </si>
  <si>
    <t>Element trzymający belki: maks. 1750 mm</t>
  </si>
  <si>
    <t>Gátgerenda leszorítóelem:max.1750</t>
  </si>
  <si>
    <t>Kotviace zariadenie na hradidlo: max. 1 750</t>
  </si>
  <si>
    <t>Neerhouder dambalk: max. 1750</t>
  </si>
  <si>
    <r>
      <rPr>
        <sz val="11"/>
        <rFont val="Calibri"/>
        <family val="2"/>
        <scheme val="minor"/>
      </rPr>
      <t>Držalo za zajezitveno lamelo: najv. 1750</t>
    </r>
  </si>
  <si>
    <t>NEDHÅLLARE DÄMMBALK: max. 1 750</t>
  </si>
  <si>
    <t>MELLEM SPÆNDESTYKKE dæmningsbjælker:maks.1750</t>
  </si>
  <si>
    <t>KLEMSTYKKE MIDT FLOMSIKRINGSELEMENT: maks. 1750</t>
  </si>
  <si>
    <t>Zatezni držač daske brane: maks.1750</t>
  </si>
  <si>
    <t>Niederhalter inkl. Spannstück, Verbundanker und Gewindestange</t>
  </si>
  <si>
    <t>Downholder incl. clamping element, embedded anchor and threaded rod</t>
  </si>
  <si>
    <t>Poteau intermédiaire de renfort ; pièce de serrage, dispositif d’ancrage et tige filetée compris</t>
  </si>
  <si>
    <t>paletto di rinforzo incl. tenditore, vite di ancoraggio e asta filettata</t>
  </si>
  <si>
    <t>Podpěrné táhlo vč. napínáku, svorníkové kotvy a závitové tyče</t>
  </si>
  <si>
    <t>Zacisk przytrzymujący wraz zelementem zaciskowym, kotwą zespoloną i prętem gwintowanym </t>
  </si>
  <si>
    <t>Leszorítóelem feszítőelemmel, lehorgonyzóval és menetes szárral</t>
  </si>
  <si>
    <t>Kotviace zariadenie vrátane upevňovacej zarážky, spájacej kotvy a závitovej tyče</t>
  </si>
  <si>
    <t>Neerhouder incl. Fixeerstuk, verbindingsanker en draadstang</t>
  </si>
  <si>
    <r>
      <rPr>
        <sz val="11"/>
        <color theme="1"/>
        <rFont val="Calibri"/>
        <family val="2"/>
        <scheme val="minor"/>
      </rPr>
      <t>Držalo, vključno z vpenjalnim kosom, sidrom in navojno palico</t>
    </r>
  </si>
  <si>
    <t>NEDHÅLLARE inkl. spännstycke, kemankare och gängstång</t>
  </si>
  <si>
    <t>MELLEM SPÆNDESTYKKE inkl. spændeskive, kompositanker og gevindstang</t>
  </si>
  <si>
    <t>KLEMSTYKKE MIDT inkl. KLEMSTYKKE SIDE, komposittanker og gjengestang</t>
  </si>
  <si>
    <t>Zatezni držač uklj. zatezni element, spojno sidro i šipku s navojem</t>
  </si>
  <si>
    <t>Objektschutz</t>
  </si>
  <si>
    <t>Building protection</t>
  </si>
  <si>
    <t>protection des bâtiments</t>
  </si>
  <si>
    <t>protezione singola apertura</t>
  </si>
  <si>
    <t>Ochrana objektu</t>
  </si>
  <si>
    <t>Ochrona obiektowa</t>
  </si>
  <si>
    <t>Épületvédelem</t>
  </si>
  <si>
    <t>Objectbescherming</t>
  </si>
  <si>
    <r>
      <rPr>
        <sz val="11"/>
        <color theme="1"/>
        <rFont val="Calibri"/>
        <family val="2"/>
        <scheme val="minor"/>
      </rPr>
      <t>Zaščita objektov</t>
    </r>
  </si>
  <si>
    <t>Objektskydd</t>
  </si>
  <si>
    <t>Beskyttelse mod genstande</t>
  </si>
  <si>
    <t>Objektvern</t>
  </si>
  <si>
    <t>Zaštita objekata</t>
  </si>
  <si>
    <t>Obwohl das Berechnungstool von PREFA mit größtmöglicher Sorgfalt erstellt wurde,</t>
  </si>
  <si>
    <t>PREFA’s calculation tool has been created with the utmost care.</t>
  </si>
  <si>
    <t xml:space="preserve">Bien que l’outil de calcul PREFA ait été développé avec le plus grand soin, les résultats des calculs ne peuvent être considérés que comme des recommandations </t>
  </si>
  <si>
    <t>sebbene lo strumento di calcolo PREFA sia stato creato con la massima cura,</t>
  </si>
  <si>
    <t xml:space="preserve">Výpočtový nástroj od PREFA byl vytvořen s nejvyšší pečlivostí. </t>
  </si>
  <si>
    <t>Chociaż narzędzie obliczeniowe zostało stworzone przez PREFA z największą możliwą starannością, </t>
  </si>
  <si>
    <t>Bár a PREFA számítási segédlete a legnagyobb körültekintéssel készült,</t>
  </si>
  <si>
    <t>Výpočtový nástroj od PREFA bol vytvorený mimoriadne starostlivo.</t>
  </si>
  <si>
    <t>Hoewel de berekeningstool door PREFA met de grootst mogelijke zorg is samengesteld,</t>
  </si>
  <si>
    <r>
      <rPr>
        <sz val="11"/>
        <color theme="1"/>
        <rFont val="Calibri"/>
        <family val="2"/>
        <scheme val="minor"/>
      </rPr>
      <t>Čeprav je orodje za izračun PREFA izdelano z največjo skrbnostjo,</t>
    </r>
  </si>
  <si>
    <t>Även om PREFA har framställt beräkningsverktyget med största noggrannhet</t>
  </si>
  <si>
    <t>Selvom PREFAs beregningsværktøj er blevet udviklet med største omhu,</t>
  </si>
  <si>
    <t>Selv om beregningsverktøyet fra PREFA er utformet med stor nøyaktighet,</t>
  </si>
  <si>
    <t>Iako je PREFA izradila proračunski alat s najvećom mogućom pažnjom,</t>
  </si>
  <si>
    <t>Pa</t>
  </si>
  <si>
    <t>Plan-Dammbalken</t>
  </si>
  <si>
    <t>Stop logs plan</t>
  </si>
  <si>
    <t>Longueur du batardeau pour la commande</t>
  </si>
  <si>
    <t>disegno-sponda</t>
  </si>
  <si>
    <t>Navržené hrázní bloky</t>
  </si>
  <si>
    <t>Projektowanie belez zaporowych</t>
  </si>
  <si>
    <t>Gátgerenda-terv</t>
  </si>
  <si>
    <t>Plán hradidiel</t>
  </si>
  <si>
    <t>Geplande dambalk</t>
  </si>
  <si>
    <r>
      <rPr>
        <sz val="11"/>
        <color theme="1"/>
        <rFont val="Calibri"/>
        <family val="2"/>
        <scheme val="minor"/>
      </rPr>
      <t>Ravna zajezitvena lamela</t>
    </r>
  </si>
  <si>
    <r>
      <rPr>
        <sz val="11"/>
        <rFont val="Calibri"/>
        <family val="2"/>
        <scheme val="minor"/>
      </rPr>
      <t>Ritning-</t>
    </r>
    <r>
      <rPr>
        <sz val="11"/>
        <color theme="1"/>
        <rFont val="Calibri"/>
        <family val="2"/>
        <scheme val="minor"/>
      </rPr>
      <t>DÄMMBALK</t>
    </r>
  </si>
  <si>
    <t>Plan-dæmningsbjælker</t>
  </si>
  <si>
    <t>Plan-bjelkestengsel</t>
  </si>
  <si>
    <t>Ravna daska brane</t>
  </si>
  <si>
    <t>PREFA bietet dem Anwender ein kostenloses Berechnungstool für PREFA Hochwasserschutzsysteme.</t>
  </si>
  <si>
    <t>PREFA provides its users with a free calculation tool for PREFA flood protection systems.</t>
  </si>
  <si>
    <t>PREFA propose un outil de calcul gratuit pour la planification des systèmes de protection contre les crues PREFA.</t>
  </si>
  <si>
    <t>PREFA offre all'utente uno strumento di calcolo gratuito per i sistemi di protezione dalle inondazioni.</t>
  </si>
  <si>
    <t>PREFA nabízí uživateli bezplatný výpočtový nástroj pro PREFA protipovodňové systémy (HWS).</t>
  </si>
  <si>
    <t>PREFA oferuje użytkownikowi bezpłatne narzędzie obliczeniowe do systemów ochrony przeciwpowodziowej.</t>
  </si>
  <si>
    <t>A felhasználók számára a PREFA ingyenes számítási segédletet biztosít a PREFA mobilgátakhoz.</t>
  </si>
  <si>
    <t>PREFA ponúka používateľom bezplatný výpočtový nástroj pre protipovodňové systémy PREFA.</t>
  </si>
  <si>
    <t>PREFA biedt de gebruiker een gratis berekeningstool voor PREFA-hoogwaterbeschermingen.</t>
  </si>
  <si>
    <r>
      <rPr>
        <sz val="11"/>
        <color theme="1"/>
        <rFont val="Calibri"/>
        <family val="2"/>
        <scheme val="minor"/>
      </rPr>
      <t>PREFA nudi uporabnikom brezplačno orodje za izračun sistemov protipoplavne zaščite PREFA.</t>
    </r>
  </si>
  <si>
    <t>PREFA erbjuder kostnadsfritt, beräkningsunderlag för PREFA-Översvämningsskydd.</t>
  </si>
  <si>
    <t>PREFA stiller et beregningsværktøj for PREFA højvandsbeskyttelsessystemer gratis til rådighed for brugeren.</t>
  </si>
  <si>
    <t>PREFA tilbyr brukeren et gratis beregningsverktøy for PREFA flombeskyttelsessystemer.</t>
  </si>
  <si>
    <t>PREFA korisniku nudi besplatan proračunski alat za PREFA sustave za zaštitu od poplave.</t>
  </si>
  <si>
    <t>PREFA HOCHWASSERSCHUTZ SYSTEM</t>
  </si>
  <si>
    <t>PREFA FLOOD PROTECTION SYSTEM</t>
  </si>
  <si>
    <t>SYSTÈME PREFA DE PROTECTION CONTRE LES CRUES</t>
  </si>
  <si>
    <t>PREFA SISTEMA ANTI-ESONDAZIONE</t>
  </si>
  <si>
    <t>PREFA PROTIPOVODŇOVÝ SYSTÉM</t>
  </si>
  <si>
    <t>SYSTEM OCHRONY PRZECIWPOWODZIOWEJ PREFA</t>
  </si>
  <si>
    <t>PREFA ÁRVÍZVÉDELMI RENDSZER</t>
  </si>
  <si>
    <t>PREFA PROTIPOVODŇOVÁ OCHRANA</t>
  </si>
  <si>
    <t>PREFA SYSTEEM VOOR HOOGWATERBESCHERMING</t>
  </si>
  <si>
    <r>
      <rPr>
        <sz val="11"/>
        <color theme="1"/>
        <rFont val="Calibri"/>
        <family val="2"/>
        <scheme val="minor"/>
      </rPr>
      <t>SISTEM PROTIPOPLAVNE ZAŠČITE PREFA</t>
    </r>
  </si>
  <si>
    <t>PREFA System för Översvämningsskydd</t>
  </si>
  <si>
    <t>PREFA HØJVANDSBESKYTTELSE</t>
  </si>
  <si>
    <t>PREFA FLOMBESKYTTELSESSYSTEM</t>
  </si>
  <si>
    <t>PREFA SUSTAV ZAŠTITE OD POPLAVE</t>
  </si>
  <si>
    <t>PREFA HWS BERECHNUNGSTOOL</t>
  </si>
  <si>
    <t>PREFA FLOOD PROTECTION DATA ENTRY FORM</t>
  </si>
  <si>
    <t>FORMULAIRE DE SAISIE POUR LES SYSTÈMES DE PROTECTION CONTRE LES CRUES PREFA</t>
  </si>
  <si>
    <t>QUESTIONARIO PREFA SAE</t>
  </si>
  <si>
    <t>PREFA HWS ZADÁVACÍ FORMULÁŘ</t>
  </si>
  <si>
    <t>FORMULARZ BADANIA PREFA</t>
  </si>
  <si>
    <t>PREFA ÁRVÍZVÉDELMI RENDSZER AJÁNLATKÉRŐ ÍV</t>
  </si>
  <si>
    <t>PREFA ZADÁVACÍ FORMULÁR PRE PROTIPOVODŇOVÚ OCHRANU</t>
  </si>
  <si>
    <t>PREFA HWB-SYSTEEM – VRAGENLIJST</t>
  </si>
  <si>
    <r>
      <rPr>
        <sz val="11"/>
        <color theme="1"/>
        <rFont val="Calibri"/>
        <family val="2"/>
        <scheme val="minor"/>
      </rPr>
      <t>VPRAŠALNIK ZA IZBIRO SISTEMA PROTIPOPLAVNE ZAŠČITE PREFA</t>
    </r>
  </si>
  <si>
    <r>
      <t>Frågeformulär för PREFA</t>
    </r>
    <r>
      <rPr>
        <sz val="11"/>
        <color rgb="FFFFFF00"/>
        <rFont val="Calibri"/>
        <family val="2"/>
        <scheme val="minor"/>
      </rPr>
      <t>-</t>
    </r>
    <r>
      <rPr>
        <sz val="11"/>
        <rFont val="Calibri"/>
        <family val="2"/>
        <scheme val="minor"/>
      </rPr>
      <t>översvämningsskydd</t>
    </r>
  </si>
  <si>
    <t>PREFA SPØRGESKEMA OM HØJVANDSBESKYTTELSE</t>
  </si>
  <si>
    <t>PREFA HWS SPØRRESKJEMA</t>
  </si>
  <si>
    <t>PREFA UPITNI OBRAZAC ZA ZAŠTITU OD POPLAVE</t>
  </si>
  <si>
    <t>PREFA HWS ERHEBUNGSBOGEN</t>
  </si>
  <si>
    <t>PREFA FLOOD PROTECTION SURVEY SHEET</t>
  </si>
  <si>
    <t>Formulaire de demande pour la protection contre les crue PREFA</t>
  </si>
  <si>
    <t>QUESTIONARIO PREFA HWS</t>
  </si>
  <si>
    <t>PREFA HWS ZJIŠŤOVACÍ DOTAZNÍK</t>
  </si>
  <si>
    <t>FORMULARZ ANKIETY PREFA HWS</t>
  </si>
  <si>
    <t>PREFA Árvízvédelmi ajánlatkérő formanyomtatvány</t>
  </si>
  <si>
    <t>PREFA SYSTÉM PROTIPOVODŇOVEJ OCHRANY FORMULÁR</t>
  </si>
  <si>
    <t>PREFA HWS ENQUÊTEFORMULIER</t>
  </si>
  <si>
    <t>VPRAŠALNIK PREFA HWS</t>
  </si>
  <si>
    <t>PREFA HWS FRÅGEFORMULÄR</t>
  </si>
  <si>
    <t>PREFA HWS SPØRGESKEMA</t>
  </si>
  <si>
    <t>PREFA HWS-SKJEMA</t>
  </si>
  <si>
    <t>PREFA HWS UPITNIK</t>
  </si>
  <si>
    <t>PREFA übernimmt im Hinblick hierauf keinerlei Haftung für die Richtigkeit oder Vollständigkeit der Berechnungsergebnisse oder für hieraus abgeleitete Schadenersatzansprüche.</t>
  </si>
  <si>
    <t>PREFA assumes no liability for the accuracy or completeness of the calculation results or for claims for damages derived from them.</t>
  </si>
  <si>
    <t>Toute demande de dommages-intérêts en lien avec l’outil de calcul PREFA est exclue. PREFA décline en outre toute responsabilité si le montage ou l’entretien n’ont pas été correctement effectués ou si des pièces d’autres fournisseurs ont été utilisées à la place des pièces originales PREFA.</t>
  </si>
  <si>
    <t>PREFA non si assume alcuna responsabilità per l'esattezza o la completezza dei risultati del calcolo o per le richieste di risarcimento da essa derivate.</t>
  </si>
  <si>
    <t>PREFA s ohledem na to nepřebírá žádnou záruku za správnost nebo úplnost výpočtových výsledků nebo za z toho odvozené nároky na náhradu škod.</t>
  </si>
  <si>
    <t>PREFA nie ponosi żadnej odpowiedzialności za dokładność i kompletność wyników obliczeń ani za wszelkie roszczenia odszkodowawcze z nich wynikające. </t>
  </si>
  <si>
    <t>A PREFA a számítási eredmények  helyességéért és teljességéért, valamint az azokból eredő esetleges károkért, kárigényekért nem vállal felelősséget.</t>
  </si>
  <si>
    <t>PREFA neručí za správnosť a úplnosť výsledkov výpočtu alebo za náhradu škôd, ktoré na základe nich vzniknú.</t>
  </si>
  <si>
    <t>PREFA is in dezen niet aansprakelijk voor de juistheid of volledigheid van de berekeningsresultaten dan wel hieruit voortvloeiende schadeclaims.</t>
  </si>
  <si>
    <r>
      <rPr>
        <sz val="11"/>
        <color theme="1"/>
        <rFont val="Calibri"/>
        <family val="2"/>
        <scheme val="minor"/>
      </rPr>
      <t>PREFA v zvezi s tem ne prevzema nobene odgovornosti za pravilnost ali popolnost rezultatov izračuna ali za odškodninske zahtevke, ki izhajajo iz tega.</t>
    </r>
  </si>
  <si>
    <t>Med tanke på detta har PREFA inget ansvar för beräkningsresultatens riktighet eller fullständighet eller därav härledda skadeståndsanspråk.</t>
  </si>
  <si>
    <t>PREFA påtager sig intet ansvar for rigtigheden eller fuldstændigheden af beregningsresultaterne eller for erstatningskrav, der måtte opstå som følge heraf.</t>
  </si>
  <si>
    <t>PREFA overtar i denne forbindelse ikke ansvar for at beregningsresultatene er riktige eller fullstendige eller for skadeerstatningskrav som fremlegges på grunnlag av disse beregningene.</t>
  </si>
  <si>
    <t>U tom pogledu PREFA ne preuzima nikakvu odgovornost za točnost ili potpunost rezultata proračuna ili za zahtjeve za naknadom šteta koji su proizišli iz toga.</t>
  </si>
  <si>
    <t>PREFA übernimmt keine Garantie für absolute Schadensverhinderung.</t>
  </si>
  <si>
    <t>PREFA does not guarantee absolute damage prevention.</t>
  </si>
  <si>
    <t>Par ailleurs, PREFA ne peut en aucun cas garantir une protection totale.</t>
  </si>
  <si>
    <t>PREFA non garantisce la prevenzione assoluta di danni.</t>
  </si>
  <si>
    <t>PREFA nepřejímá záruku za absolutní zamezení škod</t>
  </si>
  <si>
    <t>PREFA nie gwarantuje bezwzględnego zapobiegania szkodom.</t>
  </si>
  <si>
    <t>A PREFA nem vállal garanciát az abszolút kármegelőzésért.</t>
  </si>
  <si>
    <t>PREFA neručí za úplné zabránenie vzniku škôd.</t>
  </si>
  <si>
    <t>De garantie van PREFA omvat geen maatregelen voor volledige schadepreventie.</t>
  </si>
  <si>
    <r>
      <rPr>
        <sz val="11"/>
        <color theme="1"/>
        <rFont val="Calibri"/>
        <family val="2"/>
        <scheme val="minor"/>
      </rPr>
      <t>PREFA ne prevzema nobene garancije za absolutno preprečevanje škode.</t>
    </r>
  </si>
  <si>
    <t>PREFA garanterar inte absolut skadeförebyggande.</t>
  </si>
  <si>
    <t>PREFA påtager sig intet ansvar for ikke absolut skadeforebyggelse.</t>
  </si>
  <si>
    <t>PREFA garanterer ikke absolutt forhindring av skader.</t>
  </si>
  <si>
    <t>PREFA ne garantira apsolutno sprječavanje šteta.</t>
  </si>
  <si>
    <t>PREFA versteht das Berechnungstool als Hilfestellung an den Fachmann, die diesen aber nicht von der Pflicht zur eigenständigen Prüfung im Einzelfall entbindet.</t>
  </si>
  <si>
    <t>PREFA provides the calculation tool as an aid to professionals, but this does not absolve professionals from the obligation to carry out their own independent examination for each individual case.</t>
  </si>
  <si>
    <t>PREFA décline toute responsabilité en lien avec l’outil de calcul et ne peut en aucun cas se porter garant de l’exactitude et de l’exhaustivité des résultats obtenus.</t>
  </si>
  <si>
    <t>per PREFA questo strumento di calcolo è per il  tecnico specialista un aiuto che non lo esenta dall'obbligo di eseguire un esame indipendente.</t>
  </si>
  <si>
    <t>PREFA považuje výpočtový nástroj jako podporu pro odborné realizátory, která je však nezbavuje povinnosti vlastního přezkoušení návrhu pro každý jednotlivý případ.</t>
  </si>
  <si>
    <t>PREFA rozumie narzędzie obliczeniowe jako pomoc dla eksperta, ale nie zwalnia go z obowiązku przeprowadzania niezależnych kontroli w indywidualnych przypadkach. </t>
  </si>
  <si>
    <t>A PREFA a számítási segédletet a szakembereknek szánt támogatásnak tekinti, nem mentesíti azonban a tervezőt/kivitelezőt a rendszerek ellenőrzésének, tervezésének kötelezettsége alól.</t>
  </si>
  <si>
    <t>PREFA považuje výpočtový nástroj za pomôcku pre odborníkov, ktorá ich však nezbavuje povinnosti preveriť návrh pre každý individuálny prípad.</t>
  </si>
  <si>
    <t>PREFA beschouwt de berekeningstool als hulpmiddel voor vaklieden. De tool ontslaat hen echter niet van de verplichting om voor specifieke gevallen zelfstandig controles uit te voeren.</t>
  </si>
  <si>
    <r>
      <rPr>
        <sz val="11"/>
        <color theme="1"/>
        <rFont val="Calibri"/>
        <family val="2"/>
        <scheme val="minor"/>
      </rPr>
      <t>PREFA razume orodje za izračun kot pripomoček za strokovnjaka, ki pa ga v posamičnem primeru ne odvezuje obveznosti za samostojno preverjanje.</t>
    </r>
  </si>
  <si>
    <t>PREFA har tagit fram beräkningsverktyget som ett hjälpmedel för experter. Det befriar emellertid inte dessa från deras plikt att självständigt kontrollera resultaten för enskilda fall.</t>
  </si>
  <si>
    <t>PREFA forstår beregningsværktøjet som en hjælp til specialisten, men det fratager ikke denne fra forpligtelsen til at foretage en selvstændig kontrol i hvert enkelt tilfælde.</t>
  </si>
  <si>
    <t>PREFA ser på beregningsverktøyet som en hjelp for fagpersoner. Fagpersoner fritas likevel ikke for ansvaret for kontroll og gjennomføringen.</t>
  </si>
  <si>
    <t>PREFA smatra proračunski alat pomagalom za stručnjake, ali on stručnjaka ne oslobađa obveze vlastite provjere u pojedinačnom slučaju.</t>
  </si>
  <si>
    <t>Preis</t>
  </si>
  <si>
    <t>Prix</t>
  </si>
  <si>
    <t>Preis exkl.MwSt</t>
  </si>
  <si>
    <t>Price excl. VAT</t>
  </si>
  <si>
    <t>Prix sans TVA</t>
  </si>
  <si>
    <t>prezzo senza IVA</t>
  </si>
  <si>
    <t>cena bez DPH</t>
  </si>
  <si>
    <t>cena bez podatku VAT</t>
  </si>
  <si>
    <t>Nettó ár</t>
  </si>
  <si>
    <t>Cena bez DPH</t>
  </si>
  <si>
    <t>Prijs excl. btw</t>
  </si>
  <si>
    <r>
      <rPr>
        <sz val="11"/>
        <color theme="1"/>
        <rFont val="Calibri"/>
        <family val="2"/>
        <scheme val="minor"/>
      </rPr>
      <t>Cena brez DDV</t>
    </r>
  </si>
  <si>
    <t>Pris exkl. moms</t>
  </si>
  <si>
    <t>Pris ekskl. moms</t>
  </si>
  <si>
    <t>Pris ekskl. mva.</t>
  </si>
  <si>
    <t>Cijena bez PDV-a</t>
  </si>
  <si>
    <t>Preis pro lfm od. Stk</t>
  </si>
  <si>
    <t>Price per rm/pc</t>
  </si>
  <si>
    <t>Prix au mètre ou à la pièce</t>
  </si>
  <si>
    <t>€/metro - €/pezzo</t>
  </si>
  <si>
    <t>cena za bm nebo ks</t>
  </si>
  <si>
    <t>cena za mb lub sztukę</t>
  </si>
  <si>
    <t>Ár / fm, vagy db</t>
  </si>
  <si>
    <t>Cena za bm alebo ks</t>
  </si>
  <si>
    <t>Prijs per strekkende meter of per stuk</t>
  </si>
  <si>
    <r>
      <rPr>
        <sz val="11"/>
        <color theme="1"/>
        <rFont val="Calibri"/>
        <family val="2"/>
        <scheme val="minor"/>
      </rPr>
      <t>Cena na tm ali kos</t>
    </r>
  </si>
  <si>
    <t>Pris per löpmeter el. st.</t>
  </si>
  <si>
    <t>Pris pr. løbende meter eller stk.</t>
  </si>
  <si>
    <t>Pris per lm el. stk.</t>
  </si>
  <si>
    <t>Cijena po d/m ili kom.</t>
  </si>
  <si>
    <t>Profilhöhe zu hoch!</t>
  </si>
  <si>
    <t>Profile height too high!</t>
  </si>
  <si>
    <t>Hauteur de profil trop importante !</t>
  </si>
  <si>
    <t>altezza del profilo troppo alta!</t>
  </si>
  <si>
    <t>příliš velká výška</t>
  </si>
  <si>
    <t>Wysokość profilu za wysoka!</t>
  </si>
  <si>
    <t>Túl magas profilok!</t>
  </si>
  <si>
    <t>Príliš veľká výška profilu!</t>
  </si>
  <si>
    <t>Profielhoogte te hoog!</t>
  </si>
  <si>
    <r>
      <rPr>
        <sz val="11"/>
        <color theme="1"/>
        <rFont val="Calibri"/>
        <family val="2"/>
        <scheme val="minor"/>
      </rPr>
      <t>Prevelika višina profila!</t>
    </r>
  </si>
  <si>
    <t>Profilhöjd för hög!</t>
  </si>
  <si>
    <t>Profilhøjde for høj!</t>
  </si>
  <si>
    <t>Profilhøyde for høy!</t>
  </si>
  <si>
    <t>Visina profila previsoka!</t>
  </si>
  <si>
    <t>Rabatt</t>
  </si>
  <si>
    <t>Discount</t>
  </si>
  <si>
    <t>Rabais</t>
  </si>
  <si>
    <t>sconto</t>
  </si>
  <si>
    <t>rabat</t>
  </si>
  <si>
    <t>Kedvezmény</t>
  </si>
  <si>
    <t>Zľava</t>
  </si>
  <si>
    <t>Korting</t>
  </si>
  <si>
    <r>
      <rPr>
        <sz val="11"/>
        <color theme="1"/>
        <rFont val="Calibri"/>
        <family val="2"/>
        <scheme val="minor"/>
      </rPr>
      <t>Popust</t>
    </r>
  </si>
  <si>
    <t>Rabat</t>
  </si>
  <si>
    <t>RAL oder PREFA Farbe:</t>
  </si>
  <si>
    <t>RAL or PREFA colour:</t>
  </si>
  <si>
    <t>Couleur RAL ou PREFA :</t>
  </si>
  <si>
    <t>RAL / colore PREFA:</t>
  </si>
  <si>
    <t>RAL nebo PREFA barva</t>
  </si>
  <si>
    <t>kolor wg RAL lub kolor PREFA:</t>
  </si>
  <si>
    <t>RAL, vagy PREFA szín:</t>
  </si>
  <si>
    <t>RAL alebo PREFA farba:</t>
  </si>
  <si>
    <t>RAL- of PREFA-kleur:</t>
  </si>
  <si>
    <r>
      <rPr>
        <sz val="11"/>
        <color theme="1"/>
        <rFont val="Calibri"/>
        <family val="2"/>
        <scheme val="minor"/>
      </rPr>
      <t>Barva RAL ali PREFA:</t>
    </r>
  </si>
  <si>
    <t>RAL- eller PREFA-färg:</t>
  </si>
  <si>
    <t>RAL- eller PREFA-farve:</t>
  </si>
  <si>
    <t>RAL- eller PREFA-farge:</t>
  </si>
  <si>
    <t>RAL ili PREFA boja:</t>
  </si>
  <si>
    <t>Rechts</t>
  </si>
  <si>
    <t>Right</t>
  </si>
  <si>
    <t>droite</t>
  </si>
  <si>
    <t>destra</t>
  </si>
  <si>
    <t>napravo</t>
  </si>
  <si>
    <t>prawo</t>
  </si>
  <si>
    <t>Jobb</t>
  </si>
  <si>
    <t>Vpravo</t>
  </si>
  <si>
    <r>
      <rPr>
        <sz val="11"/>
        <color theme="1"/>
        <rFont val="Calibri"/>
        <family val="2"/>
        <scheme val="minor"/>
      </rPr>
      <t>Desno</t>
    </r>
  </si>
  <si>
    <t>Höger</t>
  </si>
  <si>
    <t>Højre</t>
  </si>
  <si>
    <t>Høyre</t>
  </si>
  <si>
    <t>Desno</t>
  </si>
  <si>
    <t>Rundprofil</t>
  </si>
  <si>
    <t>Round profile</t>
  </si>
  <si>
    <t>profil rond</t>
  </si>
  <si>
    <t>profilo circolare</t>
  </si>
  <si>
    <t>Kruhový profil</t>
  </si>
  <si>
    <t>Profil okrągły (kolumna środkowa)</t>
  </si>
  <si>
    <t>Körprofil</t>
  </si>
  <si>
    <t>Rondprofiel</t>
  </si>
  <si>
    <r>
      <rPr>
        <sz val="11"/>
        <color theme="1"/>
        <rFont val="Calibri"/>
        <family val="2"/>
        <scheme val="minor"/>
      </rPr>
      <t>Okrogli profil</t>
    </r>
  </si>
  <si>
    <t>Rund profil</t>
  </si>
  <si>
    <t>Okrugli profil</t>
  </si>
  <si>
    <t>Rundprofil 50 exkl. Dichtung, gebohrt und entgratet</t>
  </si>
  <si>
    <t>Round profile 50 excl. seal, drilled and deburred</t>
  </si>
  <si>
    <t>Profil rond 50, fourni sans joint, percé et ébavuré</t>
  </si>
  <si>
    <t>profilo circolare 50, esclusa guarnizione, forato e sbavato</t>
  </si>
  <si>
    <t>Kruhový profil 50, bez těsnění, vrtaný, bez otřepů</t>
  </si>
  <si>
    <t>Profil okrągły 50 bez uszczelki, nawiercona i okrawana</t>
  </si>
  <si>
    <t>Körprofil 50, tömítés nélkül, furatolva és sorjázva</t>
  </si>
  <si>
    <t>Kruhový profil 50 bez tesnenia, navŕtaný a odhrotovaný</t>
  </si>
  <si>
    <t>Rondprofiel 50 excl. afdichting, geboord en afgebraamd</t>
  </si>
  <si>
    <r>
      <rPr>
        <sz val="11"/>
        <color theme="1"/>
        <rFont val="Calibri"/>
        <family val="2"/>
        <scheme val="minor"/>
      </rPr>
      <t>Okrogli profil 50 brez tesnila, z izvrtinami in posnetimi robovi</t>
    </r>
  </si>
  <si>
    <t>Rundprofil 50 exkl. tätning, borrad och avgradad</t>
  </si>
  <si>
    <t>Rund profil 50 ekskl. tætning, forboret og afgratet</t>
  </si>
  <si>
    <t>Rundprofil 50 ekskl. tetning, boret og avgradet</t>
  </si>
  <si>
    <t>Okrugli profil 50 bez brtve, bušen i s obrađenim rubovima</t>
  </si>
  <si>
    <t>Rundprofil 50 Sonderlänge exkl. Dichtung, (Stangenware)</t>
  </si>
  <si>
    <t>Round profile 50 special length excl. seal, drilled and deburred</t>
  </si>
  <si>
    <t>Profil rond 50, longueur personnalisée, fourni sans joint, percé et ébavuré</t>
  </si>
  <si>
    <t>profilo circolare 50 lunghezza fuori standard, esclusa guarnizione, forato e sbavato</t>
  </si>
  <si>
    <t>Kruhový profil 50, zvláštní délka, bez těsnění,vrtaný, bez otřepů</t>
  </si>
  <si>
    <t>Profil okrągły 50 długość specjalna bez uszczelki, nawiercona i okrawana</t>
  </si>
  <si>
    <t>Körprofil 50,egyedi hosszméret, tömítés nélkül, furatolva és sorjázva</t>
  </si>
  <si>
    <t>Kruhový profil 50, neštandardná dĺžka, bez tesnenia, navŕtaný a odhrotovaný</t>
  </si>
  <si>
    <t>Rondprofiel 50 aangepaste lengte excl. afdichting, geboord en afgebraamd</t>
  </si>
  <si>
    <r>
      <rPr>
        <sz val="11"/>
        <color theme="1"/>
        <rFont val="Calibri"/>
        <family val="2"/>
        <scheme val="minor"/>
      </rPr>
      <t>Okrogli profil 50, posebna dolžina, brez tesnila, z izvrtinami in posnetimi robovi</t>
    </r>
  </si>
  <si>
    <t>Rundprofil 50 speciallängd exkl. tätning, borrad och avgradad</t>
  </si>
  <si>
    <t>Rund profil 50 speciallængde ekskl. tætning, forboret og afgratet</t>
  </si>
  <si>
    <t>Rundprofil 50 spesiallengde ekskl. tetning, boret og avgradet</t>
  </si>
  <si>
    <t>Okrugli profil 50 posebna duljina bez brtve, bušen i s obrađenim rubovima</t>
  </si>
  <si>
    <t>Rundprofil 50-90° exkl. Dichtung, gebohrt und entgratet</t>
  </si>
  <si>
    <t>Round profile 50–90° excl. seal, drilled and deburred</t>
  </si>
  <si>
    <t>Profil rond 50 (90°), fourni sans joint, percé et ébavuré</t>
  </si>
  <si>
    <t>profilo circolare 50-90°, esclusa guarnizione, forato e sbavato</t>
  </si>
  <si>
    <t>Kruhový profil 50-90°, bez těsnění,vrtaný, bez otřepů</t>
  </si>
  <si>
    <t>Profil okrągły 50-90° bez uszczelki, nawiercony i okrawany</t>
  </si>
  <si>
    <t>Körprofil 50-90° tömítés nélkül, furatolva és sorjázva</t>
  </si>
  <si>
    <t>Kruhový profil 50 – 90° bez tesnenia, navŕtaný a odhrotovaný</t>
  </si>
  <si>
    <t>Rondprofiel 50-90° excl. afdichting, geboord en afgebraamd</t>
  </si>
  <si>
    <r>
      <rPr>
        <sz val="11"/>
        <color theme="1"/>
        <rFont val="Calibri"/>
        <family val="2"/>
        <scheme val="minor"/>
      </rPr>
      <t>Okrogli profil 50–90°, brez tesnila, z izvrtinami in posnetimi robovi</t>
    </r>
  </si>
  <si>
    <t>Rundprofil 50–90° exkl. tätning, borrad och avgradad</t>
  </si>
  <si>
    <t>Rund profil 50-90 ° ekskl. tætning, forboret og afgratet</t>
  </si>
  <si>
    <t>Rundprofil 50-90° ekskl. tetning, boret og avgradet</t>
  </si>
  <si>
    <t>Okrugli profil 50-90° bez brtve, bušen i s obrađenim rubovima</t>
  </si>
  <si>
    <t>Rundprofil 50-90° Sonderlänge exkl. Dichtung, (Stangenware)</t>
  </si>
  <si>
    <t>Round profile 50–90° special length excl. seal, drilled and deburred</t>
  </si>
  <si>
    <t>Profil rond 50 (90°), longueur personnalisée, fourni sans joint, percé et ébavuré</t>
  </si>
  <si>
    <t>profilo circolare 50-90° lunghezza fuori standard, esclusa guarnizione, forato e sbavato</t>
  </si>
  <si>
    <t>Kruhový profil 50-90°, zvláštní délka, bez těsnění, vrtaný, bez otřepů</t>
  </si>
  <si>
    <t>Profil okrągły 50-90° długość specjalna bez uszczelki, nawiercony i okrawany</t>
  </si>
  <si>
    <t>Körprofil 50-90° tömítés nélkül, egyedi hosszméret, furatolva és sorjázva</t>
  </si>
  <si>
    <t>Kruhový profil 50 – 90°, neštandardná dĺžka, bez tesnenia, navŕtaný a odhrotovaný</t>
  </si>
  <si>
    <t>Rondprofiel 50-90° aangepaste lengte excl. afdichting, geboord en afgebraamd</t>
  </si>
  <si>
    <r>
      <rPr>
        <sz val="11"/>
        <color theme="1"/>
        <rFont val="Calibri"/>
        <family val="2"/>
        <scheme val="minor"/>
      </rPr>
      <t>Okrogli profil 50–90°, posebna dolžina, brez tesnila, z izvrtinami in posnetimi robovi</t>
    </r>
  </si>
  <si>
    <t>Rundprofil 50–90° speciallängd exkl. tätning, borrad och avgradad</t>
  </si>
  <si>
    <t>Rund profil 50-90 ° speciallængde ekskl. tætning, forboret og afgratet</t>
  </si>
  <si>
    <t>Rundprofil 50-90° spesiallengde ekskl. tetning, boret og avgradet</t>
  </si>
  <si>
    <t>Okrugli profil 50-90° posebna duljina bez brtve, bušen i s obrađenim rubovima</t>
  </si>
  <si>
    <t>Rundprofil 50-Vario exkl. Dichtung, gebohrt und entgratet</t>
  </si>
  <si>
    <t>Round profile 50 Vario excl. seal, drilled and deburred</t>
  </si>
  <si>
    <t>Profil rond 50 (Vario), fourni sans joint, percé et ébavuré</t>
  </si>
  <si>
    <t>profilo circolare 50-vario, esclusa guarnizione, forato e sbavato</t>
  </si>
  <si>
    <t>Kruhový profil 50-Vario, bez těsnění, vrtaný, bez otřepů</t>
  </si>
  <si>
    <t>Profil okrągły 50-Vario bez uszczelki, nawiercony i okrawany</t>
  </si>
  <si>
    <t>Körprofil 50-Vario tömítés nélkül, furatolva és sorjázva</t>
  </si>
  <si>
    <t>Kruhový profil 50 – Vario bez tesnenia, navŕtaný a odhrotovaný</t>
  </si>
  <si>
    <t>Rondprofiel 50-Vario excl. afdichting, geboord en afgebraamd</t>
  </si>
  <si>
    <r>
      <rPr>
        <sz val="11"/>
        <color theme="1"/>
        <rFont val="Calibri"/>
        <family val="2"/>
        <scheme val="minor"/>
      </rPr>
      <t>Okrogli profil 50-Vario, brez tesnila, z izvrtinami in posnetimi robovi</t>
    </r>
  </si>
  <si>
    <t>Rundprofil 50-Vario exkl. tätning, borrad och avgradad</t>
  </si>
  <si>
    <t>Rund profil 50-Vario ekskl. tætning, forboret og afgratet</t>
  </si>
  <si>
    <t>Rundprofil 50-Vario ekskl. tetning, boret og avgradet</t>
  </si>
  <si>
    <t>Okrugli profil 50-vario bez brtve, bušen i s obrađenim rubovima</t>
  </si>
  <si>
    <t>Rundprofil 50-Vario Sonderlänge exkl. Dichtung, (Stangenware)</t>
  </si>
  <si>
    <t>Round profile 50 Vario special length excl. seal, drilled and deburred</t>
  </si>
  <si>
    <t>Profil rond 50 (Vario), longueur personnalisée, fourni sans joint, percé et ébavuré</t>
  </si>
  <si>
    <t>profilo circolare 50-vario lunghezza fuori standard, esclusa guarnizione, forato e sbavato</t>
  </si>
  <si>
    <t>Kruhový profil 50-Vario, zvláštní délka, bez těsnění,vrtaný, bez otřepů</t>
  </si>
  <si>
    <t>Profil okrągły 50-Vario, długość specjalna bez uszczelki, nawiercony i okrawany</t>
  </si>
  <si>
    <t>Körprofil 50-Vario tömítés nélkül, egyedi hosszméret, furatolva és sorjázva</t>
  </si>
  <si>
    <t>Kruhový profil 50 – Vario, neštandardná dĺžka, bez tesnenia, navŕtaný a odhrotovaný</t>
  </si>
  <si>
    <t>Rondprofiel 50-Vario aangepaste lengte excl. afdichting, geboord en afgebraamd</t>
  </si>
  <si>
    <r>
      <rPr>
        <sz val="11"/>
        <color theme="1"/>
        <rFont val="Calibri"/>
        <family val="2"/>
        <scheme val="minor"/>
      </rPr>
      <t>Okrogli profil 50-Vario, posebna dolžina, brez tesnila, z izvrtinami in posnetimi robovi</t>
    </r>
  </si>
  <si>
    <t>Rundprofil 50-Vario speciallängd exkl. tätning, borrad och avgradad</t>
  </si>
  <si>
    <t>Rund profil 50-Vario speciallængde ekskl. tætning, forboret og afgratet</t>
  </si>
  <si>
    <t>Rundprofil 50-Vario spesiallengde ekskl. tetning, boret og avgradet</t>
  </si>
  <si>
    <t>Okrugli profil 50-vario posebna duljina bez brtve, bušen i s obrađenim rubovima</t>
  </si>
  <si>
    <t>Rundprofil 80 exkl. Dichtung, gebohrt und entgratet</t>
  </si>
  <si>
    <t>Round profile 80 excl. seal, drilled and deburred</t>
  </si>
  <si>
    <t>Profil rond 80, fourni sans joint, percé et ébavuré</t>
  </si>
  <si>
    <t>profilo circolare 80, esclusa guarnizione, forato e sbavato</t>
  </si>
  <si>
    <t>Kruhový profil 80, bez těsnění, vrtaný, bez otřepů</t>
  </si>
  <si>
    <t>Profil okrągły 80 bez uszczelki, nawiercony i okrawany</t>
  </si>
  <si>
    <t>Körprofil 80, tömítés nélkül, furatolva és sorjázva</t>
  </si>
  <si>
    <t>Kruhový profil 80 bez tesnenia, navŕtaný a odhrotovaný</t>
  </si>
  <si>
    <t>Rondprofiel 80 excl. afdichting, geboord en afgebraamd</t>
  </si>
  <si>
    <r>
      <rPr>
        <sz val="11"/>
        <color theme="1"/>
        <rFont val="Calibri"/>
        <family val="2"/>
        <scheme val="minor"/>
      </rPr>
      <t>Okrogli profil 80 brez tesnila, z izvrtinami in posnetimi robovi</t>
    </r>
  </si>
  <si>
    <t>Rundprofil 80 exkl. tätning, borrad och avgradad</t>
  </si>
  <si>
    <t>Rund profil 80 ekskl. tætning, forboret og afgratet</t>
  </si>
  <si>
    <t>Rundprofil 80 ekskl. tetning, boret og avgradet</t>
  </si>
  <si>
    <t>Okrugli profil 80 bez brtve, bušen i s obrađenim rubovima</t>
  </si>
  <si>
    <t>Rundprofil 80 gr. exkl. Dichtung, gebohrt und entgratet</t>
  </si>
  <si>
    <t>Round profile 80 large excl. seal, drilled and deburred</t>
  </si>
  <si>
    <t>Profil rond 80 (grand format), fourni sans joint, percé et ébavuré</t>
  </si>
  <si>
    <t>profilo circolare 80 gr., esclusa guarnizione, forato e sbavato</t>
  </si>
  <si>
    <t>Kruhový profil 80 velký, bez těsnění, vrtaný, bez otřepů</t>
  </si>
  <si>
    <t>Profil okrągły 80 gr. bez uszczelki, nawiercony i okrawany</t>
  </si>
  <si>
    <t>Körprofil 80 nagy, tömítés nélkül, furatolva és sorjázva</t>
  </si>
  <si>
    <t>Kruhový profil 80 veľký, bez tesnenia, navŕtaný a odhrotovaný</t>
  </si>
  <si>
    <t>Rondprofiel 80 groot excl. afdichting, geboord en afgebraamd</t>
  </si>
  <si>
    <r>
      <rPr>
        <sz val="11"/>
        <color theme="1"/>
        <rFont val="Calibri"/>
        <family val="2"/>
        <scheme val="minor"/>
      </rPr>
      <t>Okrogli profil 80°, brez tesnila, z izvrtinami in posnetimi robovi</t>
    </r>
  </si>
  <si>
    <t>Rundprofil 80 stor exkl. tätning, borrad och avgradad</t>
  </si>
  <si>
    <t>Rund profil 80 stor, ekskl. tætning, forboret og afgratet</t>
  </si>
  <si>
    <t>Rundprofil 80 str. ekskl. tetning, boret og avgradet</t>
  </si>
  <si>
    <t>Okrugli profil 80 vel. bez brtve, bušen i s obrađenim rubovima</t>
  </si>
  <si>
    <t>Rundprofil 80 gr. Sonderlänge exkl. Dichtung, (Stangenware)</t>
  </si>
  <si>
    <t>Round profile 80 large special length excl. seal, drilled and deburred</t>
  </si>
  <si>
    <t>Profil rond 80 (grand format), longueur personnalisée, fourni sans joint, percé et ébavuré</t>
  </si>
  <si>
    <t>profilo circolare 80 gr. lunghezza fuori standard, esclusa guarnizione, forato e sbavato</t>
  </si>
  <si>
    <t>Kruhový profil 80 velký, zvláštní délka, bez těsnění, vrtaný, bez otřepů</t>
  </si>
  <si>
    <t>Profil okrągły 80 gr. długość specjalna bez uszczelki, nawiercony i okrawany</t>
  </si>
  <si>
    <t>Körprofil 80 nagy, egyedi hosszméretben, tömítés nélkül, furatolva és sorjázva</t>
  </si>
  <si>
    <t>Kruhový profil 80 veľký, neštandardná dĺžka, bez tesnenia, navŕtaný a odhrotovaný</t>
  </si>
  <si>
    <t>Rondprofiel 80 groot aangepaste lengte excl. afdichting, geboord en afgebraamd</t>
  </si>
  <si>
    <r>
      <rPr>
        <sz val="11"/>
        <color theme="1"/>
        <rFont val="Calibri"/>
        <family val="2"/>
        <scheme val="minor"/>
      </rPr>
      <t>Okrogli profil 80°, Posebna dolžina brez tesnila, z izvrtinami in posnetimi robovi</t>
    </r>
  </si>
  <si>
    <t>Rundprofil 80 stor speciallängd exkl. tätning, borrad och avgradad</t>
  </si>
  <si>
    <t>Rund profil 80 stor, Speciallængde ekskl. tætning, forboret og afgratet</t>
  </si>
  <si>
    <t>Rundprofil 80 gr. spesiallengde ekskl. tetning, boret og avgradet</t>
  </si>
  <si>
    <t>Okrugli profil 80 vel. posebna duljina bez brtve, bušen i s obrađenim rubovima</t>
  </si>
  <si>
    <t>Rundprofil 80 Sonderlänge exkl. Dichtung, (Stangenware)</t>
  </si>
  <si>
    <t>Round profile 80 special length excl. seal, drilled and deburred</t>
  </si>
  <si>
    <t>Profil rond 80, longueur personnalisée, fourni sans joint, percé et ébavuré</t>
  </si>
  <si>
    <t>profilo circolare 80 lunghezza fuori standard, esclusa guarnizione, forato e sbavato</t>
  </si>
  <si>
    <t>Kruhový profil 80, zvláštní délka, bez těsnění,vrtaný, bez otřepů</t>
  </si>
  <si>
    <t>Profil okrągły 80 gr. Długość specjalna bez uszczelki, nawiercony i okrawany</t>
  </si>
  <si>
    <t>Körprofil 80, egyedi hosszméretben, tömítés nélkül, furatolva és sorjázva</t>
  </si>
  <si>
    <t>Kruhový profil 80, neštandardná dĺžka, bez tesnenia, navŕtaný a odhrotovaný</t>
  </si>
  <si>
    <t>Rondprofiel 80 aangepaste lengte excl. afdichting, geboord en afgebraamd</t>
  </si>
  <si>
    <r>
      <rPr>
        <sz val="11"/>
        <color theme="1"/>
        <rFont val="Calibri"/>
        <family val="2"/>
        <scheme val="minor"/>
      </rPr>
      <t>Okrogli profil 80, posebna dolžina, brez tesnila, z izvrtinami in posnetimi robovi</t>
    </r>
  </si>
  <si>
    <t>Rundprofil 80 speciallängd exkl. tätning, borrad och avgradad</t>
  </si>
  <si>
    <t>Rund profil 80 speciallængde ekskl. tætning, forboret og afgratet</t>
  </si>
  <si>
    <t>Rundprofil 80 spesiallengde ekskl. tetning, boret og avgradet</t>
  </si>
  <si>
    <t>Okrugli profil 80 posebna duljina bez brtve, bušen i s obrađenim rubovima</t>
  </si>
  <si>
    <t>Rundprofil 80-90° exkl. Dichtung, gebohrt und entgratet</t>
  </si>
  <si>
    <t>Round profile 80–90° excl. seal, drilled and deburred</t>
  </si>
  <si>
    <t>Profil rond 80 (90°), fourni sans joint, percé et ébavuré</t>
  </si>
  <si>
    <t>profilo circolare 80-90°, esclusa guarnizione, forato e sbavato</t>
  </si>
  <si>
    <t>Kruhový profil 80-90°, bez těsnění,vrtaný, bez otřepů</t>
  </si>
  <si>
    <t>Profil okrągły 80-90° bez uszczelki, nawiercony i okrawany</t>
  </si>
  <si>
    <t>Körprofil 80-90° tömítés nélkül, furatolva és sorjázva</t>
  </si>
  <si>
    <t>Kruhový profil 80 – 90° bez tesnenia, navŕtaný a odhrotovaný</t>
  </si>
  <si>
    <t>Rondprofiel 80-90° excl. afdichting, geboord en afgebraamd</t>
  </si>
  <si>
    <r>
      <rPr>
        <sz val="11"/>
        <color theme="1"/>
        <rFont val="Calibri"/>
        <family val="2"/>
        <scheme val="minor"/>
      </rPr>
      <t>Okrogli profil 80–90°, brez tesnila, z izvrtinami in posnetimi robovi</t>
    </r>
  </si>
  <si>
    <t>Rundprofil 80–90° exkl. tätning, borrad och avgradad</t>
  </si>
  <si>
    <t>Rund profil 80-90 ° ekskl. tætning, forboret og afgratet</t>
  </si>
  <si>
    <t>Rundprofil 80-90° ekskl. tetning, boret og avgradet</t>
  </si>
  <si>
    <t>Okrugli profil 80-90° bez brtve, bušen i s obrađenim rubovima</t>
  </si>
  <si>
    <t>Rundprofil 80-90° Sonderlänge exkl. Dichtung, (Stangenware)</t>
  </si>
  <si>
    <t>Round profile 80–90° special length excl. seal, drilled and deburred</t>
  </si>
  <si>
    <t>Profil rond 80 (90°), longueur personnalisée, fourni sans joint, percé et ébavuré</t>
  </si>
  <si>
    <t>profilo circolare 80-90° lunghezza fuori standard, esclusa guarnizione, forato e sbavato</t>
  </si>
  <si>
    <t>Kruhový profil 80-90°, zvláštní délka, bez těsnění, vrtaný, bez otřepů</t>
  </si>
  <si>
    <t>Profil okrągły 80-90° długość specjalna bez uszczelki, nawiercony i okrawany</t>
  </si>
  <si>
    <t>Körprofil 80-90° tömítés nélkül, egyedi hosszméret, furatolva és sorjázva</t>
  </si>
  <si>
    <t>Kruhový profil 80 – 90°, neštandardná dĺžka, bez tesnenia, navŕtaný a odhrotovaný</t>
  </si>
  <si>
    <t>Rondprofiel 80-90° aangepaste lengte excl. afdichting, geboord en afgebraamd</t>
  </si>
  <si>
    <r>
      <rPr>
        <sz val="11"/>
        <color theme="1"/>
        <rFont val="Calibri"/>
        <family val="2"/>
        <scheme val="minor"/>
      </rPr>
      <t>Okrogli profil 80–90°, posebna dolžina, brez tesnila, z izvrtinami in posnetimi robovi</t>
    </r>
  </si>
  <si>
    <t>Rundprofil 80–90° speciallängd exkl. tätning, borrad och avgradad</t>
  </si>
  <si>
    <t>Rund profil 80-90 ° speciallængde ekskl. tætning, forboret og afgratet</t>
  </si>
  <si>
    <t>Rundprofil 80-90° spesiallengde ekskl. tetning, boret og avgradet</t>
  </si>
  <si>
    <t>Okrugli profil 80-90° posebna duljina bez brtve, bušen i s obrađenim rubovima</t>
  </si>
  <si>
    <t>Rundprofil 80-Vario exkl. Dichtung, gebohrt und entgratet</t>
  </si>
  <si>
    <t>Round profile 80 Vario excl. seal, drilled and deburred</t>
  </si>
  <si>
    <t>Profil rond 80 (Vario), fourni sans joint, percé et ébavuré</t>
  </si>
  <si>
    <t>profilo circolare 80-vario, esclusa guarnizione, forato e sbavato</t>
  </si>
  <si>
    <t>Kruhový profil 80-Vario, bez těsnění, vrtaný, bez otřepů</t>
  </si>
  <si>
    <t>Profil okrągły 80 Vario bez uszczelki, nawiercony i okrawany</t>
  </si>
  <si>
    <t>Körprofil 80-Vario tömítés nélkül, furatolva és sorjázva</t>
  </si>
  <si>
    <t>Kruhový profil 80 – Vario bez tesnenia, navŕtaný a odhrotovaný</t>
  </si>
  <si>
    <t>Rondprofiel 80-Vario excl. afdichting, geboord en afgebraamd</t>
  </si>
  <si>
    <r>
      <rPr>
        <sz val="11"/>
        <color theme="1"/>
        <rFont val="Calibri"/>
        <family val="2"/>
        <scheme val="minor"/>
      </rPr>
      <t>Okrogli profil 80-Vario, brez tesnila, z izvrtinami in posnetimi robovi</t>
    </r>
  </si>
  <si>
    <t>Rundprofil 80-Vario exkl. tätning, borrad och avgradad</t>
  </si>
  <si>
    <t>Rund profil 80-Vario ekskl. tætning, forboret og afgratet</t>
  </si>
  <si>
    <t>Rundprofil 80-Vario ekskl. tetning, boret og avgradet</t>
  </si>
  <si>
    <t>Okrugli profil 80-vario bez brtve, bušen i s obrađenim rubovima</t>
  </si>
  <si>
    <t>Rundprofil 80-Vario Sonderlänge exkl. Dichtung, (Stangenware)</t>
  </si>
  <si>
    <t>Round profile 80 Vario special length excl. seal, drilled and deburred</t>
  </si>
  <si>
    <t>Profil rond 80 (Vario), longueur personnalisée, fourni sans joint, percé et ébavuré</t>
  </si>
  <si>
    <t>profilo circolare 80-vario lunghezza fuori standard, esclusa guarnizione, forato e sbavato</t>
  </si>
  <si>
    <t>Kruhový profil 80-Vario, zvláštní délka, bez těsnění,vrtaný, bez otřepů</t>
  </si>
  <si>
    <t>Profil okrągły 80-Vario, długość specjalna bez uszczelki, nawiercony i okrawany</t>
  </si>
  <si>
    <t>Körprofil 80-Vario tömítés nélkül, egyedi hosszméret, furatolva és sorjázva</t>
  </si>
  <si>
    <t>Kruhový profil 80 – Vario, neštandardná dĺžka, bez tesnenia, navŕtaný a odhrotovaný</t>
  </si>
  <si>
    <t>Rondprofiel 80-Vario aangepaste lengte excl. afdichting, geboord en afgebraamd</t>
  </si>
  <si>
    <r>
      <rPr>
        <sz val="11"/>
        <color theme="1"/>
        <rFont val="Calibri"/>
        <family val="2"/>
        <scheme val="minor"/>
      </rPr>
      <t>Okrogli profil 80-Vario, posebna dolžina, brez tesnila, z izvrtinami in posnetimi robovi</t>
    </r>
  </si>
  <si>
    <t>Rundprofil 80-Vario speciallängd exkl. tätning, borrad och avgradad</t>
  </si>
  <si>
    <t>Rund profil 80-Vario speciallængde ekskl. tætning, forboret og afgratet</t>
  </si>
  <si>
    <t>Rundprofil 80-Vario spesiallengde ekskl. tetning, boret og avgradet</t>
  </si>
  <si>
    <t>Okrugli profil 80-vario posebna duljina bez brtve, bušen i s obrađenim rubovima</t>
  </si>
  <si>
    <t>Rundprofil 90°</t>
  </si>
  <si>
    <t>Round profile 90°</t>
  </si>
  <si>
    <t>profil rond (90°)</t>
  </si>
  <si>
    <t>profilo circolare 90°</t>
  </si>
  <si>
    <t>Kruhový profil 90°</t>
  </si>
  <si>
    <t>Profil okrągły 90°</t>
  </si>
  <si>
    <t>Körprofil 90°</t>
  </si>
  <si>
    <t>Rondprofiel 90°</t>
  </si>
  <si>
    <r>
      <rPr>
        <sz val="11"/>
        <color theme="1"/>
        <rFont val="Calibri"/>
        <family val="2"/>
        <scheme val="minor"/>
      </rPr>
      <t>Okrogli profil 90°</t>
    </r>
  </si>
  <si>
    <t>Rund profil 90 °</t>
  </si>
  <si>
    <t>Okrugli profil 90°</t>
  </si>
  <si>
    <t>Rundprofil Groß</t>
  </si>
  <si>
    <t>Round profile large</t>
  </si>
  <si>
    <t>profil rond (grand format)</t>
  </si>
  <si>
    <t>profilo circolare grande</t>
  </si>
  <si>
    <t>Kruhový profil velký</t>
  </si>
  <si>
    <t>Profil okrągły duży</t>
  </si>
  <si>
    <t>Körprofil nagy</t>
  </si>
  <si>
    <t>Kruhový profil veľký</t>
  </si>
  <si>
    <t>Rondprofiel groot</t>
  </si>
  <si>
    <r>
      <rPr>
        <sz val="11"/>
        <color theme="1"/>
        <rFont val="Calibri"/>
        <family val="2"/>
        <scheme val="minor"/>
      </rPr>
      <t>Okrogli profil, velik</t>
    </r>
  </si>
  <si>
    <t>Rundprofil stor</t>
  </si>
  <si>
    <t>Rund profil, stor</t>
  </si>
  <si>
    <t>Okrugli profil veliki</t>
  </si>
  <si>
    <t>Rundprofil Vario</t>
  </si>
  <si>
    <t>Round profile Vario</t>
  </si>
  <si>
    <t>profil rond (Vario)</t>
  </si>
  <si>
    <t>profilo circolare vario</t>
  </si>
  <si>
    <t>Kruhový profil Vario</t>
  </si>
  <si>
    <t>Profil okrągły Vario</t>
  </si>
  <si>
    <t>Körprofil Vario</t>
  </si>
  <si>
    <t>Kruhový profil Vario</t>
  </si>
  <si>
    <t>Rondprofiel Vario</t>
  </si>
  <si>
    <r>
      <rPr>
        <sz val="11"/>
        <color theme="1"/>
        <rFont val="Calibri"/>
        <family val="2"/>
        <scheme val="minor"/>
      </rPr>
      <t>Okrogli profil Vario</t>
    </r>
  </si>
  <si>
    <t>Rund profil, Vario</t>
  </si>
  <si>
    <t>Okrugli profil vario</t>
  </si>
  <si>
    <t>Seitenteile</t>
  </si>
  <si>
    <t>Side sections</t>
  </si>
  <si>
    <t>parties latérales (batardeaux)</t>
  </si>
  <si>
    <t>profilo laterale</t>
  </si>
  <si>
    <t>Boční díly</t>
  </si>
  <si>
    <t>Części boczne</t>
  </si>
  <si>
    <t>Oldalsó elemek</t>
  </si>
  <si>
    <t>Bočné diely</t>
  </si>
  <si>
    <t>Zijdelen</t>
  </si>
  <si>
    <r>
      <rPr>
        <sz val="11"/>
        <rFont val="Calibri"/>
        <family val="2"/>
        <scheme val="minor"/>
      </rPr>
      <t>Stranski deli</t>
    </r>
  </si>
  <si>
    <t>Sidodelar</t>
  </si>
  <si>
    <t>Sidevanger</t>
  </si>
  <si>
    <t>Sidedeler</t>
  </si>
  <si>
    <t>Bočni dijelovi</t>
  </si>
  <si>
    <t>Setzwerkzeug Verbundanker</t>
  </si>
  <si>
    <t>Setting tool embedded anchor</t>
  </si>
  <si>
    <t>Outil de pose pour dispositif d’ancrage</t>
  </si>
  <si>
    <t>Ancorante chimico</t>
  </si>
  <si>
    <t>Osazovací nástroj pro chemické patrony</t>
  </si>
  <si>
    <t>Narzędzie do ustawiania kotew zespolonych</t>
  </si>
  <si>
    <t>Lehorgonyzóelem elhelyezőszerszám</t>
  </si>
  <si>
    <t>Osadzovací nástroj na spájaciu kotvu</t>
  </si>
  <si>
    <t>Plaatsingsgereedschap verbindingsanker</t>
  </si>
  <si>
    <r>
      <rPr>
        <sz val="11"/>
        <color theme="1"/>
        <rFont val="Calibri"/>
        <family val="2"/>
        <scheme val="minor"/>
      </rPr>
      <t>Montažno orodje za sidranje</t>
    </r>
  </si>
  <si>
    <t>Monteringsverktyg för kemankare</t>
  </si>
  <si>
    <t>Indstillingsværktøj kompositankre</t>
  </si>
  <si>
    <t>Setteverktøy kompoundanker</t>
  </si>
  <si>
    <t>Alat za postavljanje spojnih sidra</t>
  </si>
  <si>
    <t>Sicherungsschraube Abdeckung:</t>
  </si>
  <si>
    <t>Safety screw cover:</t>
  </si>
  <si>
    <t>Vis de sécurité pour cache de protection :</t>
  </si>
  <si>
    <t>vite di sicurezza copertura:</t>
  </si>
  <si>
    <t>Fixační šroub krytu:</t>
  </si>
  <si>
    <t>Śruba blokująca pokrywę:</t>
  </si>
  <si>
    <t>Takaróelem biztosítócsavar:</t>
  </si>
  <si>
    <t>Poistná skrutka krycieho profilu:</t>
  </si>
  <si>
    <t>Borgbout afdekking:</t>
  </si>
  <si>
    <r>
      <rPr>
        <sz val="11"/>
        <rFont val="Calibri"/>
        <family val="2"/>
        <scheme val="minor"/>
      </rPr>
      <t>Varnostni vijak za pokrov:</t>
    </r>
  </si>
  <si>
    <t>Skruv, Täckplåt</t>
  </si>
  <si>
    <t>Holdeskrue dæksel:</t>
  </si>
  <si>
    <t>Låseskrue tildekking:</t>
  </si>
  <si>
    <t>Sigurnosni vijak pokrova:</t>
  </si>
  <si>
    <t>Sicherungsschraube für Abdeckung</t>
  </si>
  <si>
    <t>Safety screw for cover</t>
  </si>
  <si>
    <t>vis de sécurité pour cache de protection</t>
  </si>
  <si>
    <t>vite di sicurezza per la copertura</t>
  </si>
  <si>
    <t>fixační šroub pro kryt</t>
  </si>
  <si>
    <t>Śruba blokująca do pokrywy</t>
  </si>
  <si>
    <t>Takaróelem biztosítócsavar</t>
  </si>
  <si>
    <t>Poistná skrutka krycieho profilu</t>
  </si>
  <si>
    <t>Borgbout voor afdekking</t>
  </si>
  <si>
    <r>
      <rPr>
        <sz val="11"/>
        <rFont val="Calibri"/>
        <family val="2"/>
        <scheme val="minor"/>
      </rPr>
      <t>Varnostni vijak za pokrov</t>
    </r>
  </si>
  <si>
    <t>Skruv till Täckplåt</t>
  </si>
  <si>
    <t>Holdeskrue til dæksel:</t>
  </si>
  <si>
    <t>Låseskrue for tildekking</t>
  </si>
  <si>
    <t>Sigurnosni vijak za pokrov</t>
  </si>
  <si>
    <t>Sonderkosten</t>
  </si>
  <si>
    <t>Special costs</t>
  </si>
  <si>
    <t>Frais spéciaux</t>
  </si>
  <si>
    <t>costi extra</t>
  </si>
  <si>
    <t>zvláštní náklady</t>
  </si>
  <si>
    <t>Koszty specjalne</t>
  </si>
  <si>
    <t>Felárak</t>
  </si>
  <si>
    <t>Mimoriadne náklady</t>
  </si>
  <si>
    <t>Speciale kosten</t>
  </si>
  <si>
    <r>
      <rPr>
        <sz val="11"/>
        <rFont val="Calibri"/>
        <family val="2"/>
        <scheme val="minor"/>
      </rPr>
      <t>Posebni stroški</t>
    </r>
  </si>
  <si>
    <t>Särskilda kostnader</t>
  </si>
  <si>
    <t>Særlige omkostninger</t>
  </si>
  <si>
    <t>Spesialkostnader</t>
  </si>
  <si>
    <t>Posebni troškovi</t>
  </si>
  <si>
    <t>Sonderrabatt</t>
  </si>
  <si>
    <t>Special discount</t>
  </si>
  <si>
    <t>Rabais spéciale</t>
  </si>
  <si>
    <t>sconto speciale</t>
  </si>
  <si>
    <t>zvláštní rabat</t>
  </si>
  <si>
    <t>Rabat specjalny</t>
  </si>
  <si>
    <t>Egyedi kedvezmény</t>
  </si>
  <si>
    <t>Mimoriadna zľava</t>
  </si>
  <si>
    <t>Speciale korting</t>
  </si>
  <si>
    <r>
      <rPr>
        <sz val="11"/>
        <color theme="1"/>
        <rFont val="Calibri"/>
        <family val="2"/>
        <scheme val="minor"/>
      </rPr>
      <t>Posebni popust</t>
    </r>
  </si>
  <si>
    <t>Särskild rabatt</t>
  </si>
  <si>
    <t>Særrabat</t>
  </si>
  <si>
    <t>Spesialrabatt</t>
  </si>
  <si>
    <t>Posebni rabat</t>
  </si>
  <si>
    <t>Spannstück mit 6-Kantschraube</t>
  </si>
  <si>
    <t>Clamping element with hex-cap screw</t>
  </si>
  <si>
    <t>Pièce de serrage avec vis à six pans</t>
  </si>
  <si>
    <t>tenditore con vite a testa esagonale</t>
  </si>
  <si>
    <t>Napínák s šestihranným šroubem</t>
  </si>
  <si>
    <t>Element dociskowy ze śrubą z łbem 6-kątnym</t>
  </si>
  <si>
    <t>Feszítőelem 6-lapfejű csavarral</t>
  </si>
  <si>
    <t>Upevňovacia zarážka so 6-hrannou skrutkou</t>
  </si>
  <si>
    <t>Fixeerstuk met zeskantschroef</t>
  </si>
  <si>
    <t>Vpenjalni kos s 6-robim vijakom</t>
  </si>
  <si>
    <t>Spännstycke med sexkantsskruv</t>
  </si>
  <si>
    <t>Spændestykke med 6-kantskrue</t>
  </si>
  <si>
    <t>KLEMSTYKKE SIDE med 6-kantskrue</t>
  </si>
  <si>
    <t>Zatezni element sa šesterokutnim vijkom</t>
  </si>
  <si>
    <t>Spannstück mit 6-Kantschraube:</t>
  </si>
  <si>
    <t>Clamping element with hex-cap screw:</t>
  </si>
  <si>
    <t>Pièce de serrage avec vis à six pans :</t>
  </si>
  <si>
    <t>tenditore con vite a testa esagonale:</t>
  </si>
  <si>
    <t>Napínák s šestihranným šroubem:</t>
  </si>
  <si>
    <t>Element dociskowy ze śrubą z łbem 6-kątnym:</t>
  </si>
  <si>
    <t>Feszítőelem 6-lapfejű csavarral:</t>
  </si>
  <si>
    <t>Upevňovacia zarážka so 6-hrannou skrutkou:</t>
  </si>
  <si>
    <t>Fixeerstuk met zeskantschroef:</t>
  </si>
  <si>
    <r>
      <rPr>
        <sz val="11"/>
        <color theme="1"/>
        <rFont val="Calibri"/>
        <family val="2"/>
        <scheme val="minor"/>
      </rPr>
      <t>Vpenjalni kos s 6-robim vijakom:</t>
    </r>
  </si>
  <si>
    <t>Spännstycke med sexkantsskruv:</t>
  </si>
  <si>
    <t>Spændestykke med 6-kantskrue:</t>
  </si>
  <si>
    <t>KLEMSTYKKE SIDE med 6-kantskrue:</t>
  </si>
  <si>
    <t>Zatezni element sa šesterokutnim vijkom:</t>
  </si>
  <si>
    <t>Spannstück mit Sterngriff</t>
  </si>
  <si>
    <t>Clamping element with star grip screw</t>
  </si>
  <si>
    <t>Pièce de serrage à poignée étoile</t>
  </si>
  <si>
    <t>tenditore con manopola a stella</t>
  </si>
  <si>
    <t>Napínák s hvězdicovým kolečkem</t>
  </si>
  <si>
    <t>Element dociskowy z uchwytem gwiazdkowym</t>
  </si>
  <si>
    <t>Feszítőelem csillagmarkolattal</t>
  </si>
  <si>
    <t>Upevňovacia zarážka s hviezdicovým úchopom</t>
  </si>
  <si>
    <t>Fixeerstuk met sterknop</t>
  </si>
  <si>
    <t>Vpenjalni kos z zvezdastim gumbom</t>
  </si>
  <si>
    <t>Spännstycke med stjärngrepp</t>
  </si>
  <si>
    <t>Spændestykke med stjerneformet greb</t>
  </si>
  <si>
    <t>KLEMSTYKKE SIDE med stjernegrep</t>
  </si>
  <si>
    <t>Zatezni element sa zvjezdastom ručkom</t>
  </si>
  <si>
    <t>Spannstück mit Sterngriff:</t>
  </si>
  <si>
    <t>Clamping element with star grip screw:</t>
  </si>
  <si>
    <t>Pièce de serrage à poignée étoile :</t>
  </si>
  <si>
    <t>tenditore con manopola a stella:</t>
  </si>
  <si>
    <t>Napínák s hvězdicovým kolečkem:</t>
  </si>
  <si>
    <t>Element dociskowy z uchwytem gwiazdkowym:</t>
  </si>
  <si>
    <t>Feszítőelem csillagmarkolattal:</t>
  </si>
  <si>
    <t>Upevňovacia zarážka s hviezdicovým úchopom:</t>
  </si>
  <si>
    <t>Fixeerstuk met sterknop:</t>
  </si>
  <si>
    <r>
      <rPr>
        <sz val="11"/>
        <rFont val="Calibri"/>
        <family val="2"/>
        <scheme val="minor"/>
      </rPr>
      <t>Vpenjalni kos z zvezdastim gumbom:</t>
    </r>
  </si>
  <si>
    <t>Spännstycke med stjärngrepp:</t>
  </si>
  <si>
    <t>Spændestykke med stjerneformet greb:</t>
  </si>
  <si>
    <t>KLEMSTYKKE SIDE med stjernegrep:</t>
  </si>
  <si>
    <t>Zatezni element sa zvjezdastom ručkom:</t>
  </si>
  <si>
    <t>Spannung  infolge Treibgut:</t>
  </si>
  <si>
    <t>Pressure due to flotsam:</t>
  </si>
  <si>
    <t>Tension générée par les débris flottants :</t>
  </si>
  <si>
    <t>Tensione da detriti:</t>
  </si>
  <si>
    <t>Napětí od plovoucího předmětu:</t>
  </si>
  <si>
    <t>Naprężenie związane z naniesionym materiałem:</t>
  </si>
  <si>
    <t>Uszadék okozta feszültség:</t>
  </si>
  <si>
    <t>Napätie v dôsledku plávajúceho predmetu:</t>
  </si>
  <si>
    <t>Spanning overeenkomstig drijfmateriaal:</t>
  </si>
  <si>
    <t>Napetost zaradi naplavin:</t>
  </si>
  <si>
    <t>spänning p.g.a. flytande skräp:</t>
  </si>
  <si>
    <t>Spænding som følge af drivende genstande:</t>
  </si>
  <si>
    <t>Spenning iht drivgods:</t>
  </si>
  <si>
    <t>Naprezanje zbog naplavina:</t>
  </si>
  <si>
    <t>Spannung HD:</t>
  </si>
  <si>
    <t>Pressure HD:</t>
  </si>
  <si>
    <t>Tension HD :</t>
  </si>
  <si>
    <t>Tensione HD:</t>
  </si>
  <si>
    <t>Napětí HD:</t>
  </si>
  <si>
    <t>Naprężenie HD:</t>
  </si>
  <si>
    <t>HD feszültség:</t>
  </si>
  <si>
    <t>Napätie HD:</t>
  </si>
  <si>
    <t>Spanning HD:</t>
  </si>
  <si>
    <t>Napetost HD:</t>
  </si>
  <si>
    <t>Spänning HD:</t>
  </si>
  <si>
    <t>Spænding HD:</t>
  </si>
  <si>
    <t>Spenning HD:</t>
  </si>
  <si>
    <t>Naprezanje HD:</t>
  </si>
  <si>
    <t>Spannung HD+HS:</t>
  </si>
  <si>
    <t>Pressure HD + HS:</t>
  </si>
  <si>
    <t>Tension HD + HS :</t>
  </si>
  <si>
    <t>Tensione HD+HS:</t>
  </si>
  <si>
    <t>Napětí HD+HS:</t>
  </si>
  <si>
    <t>Naprężenie HD+HS:</t>
  </si>
  <si>
    <t>HD+HS feszültség:</t>
  </si>
  <si>
    <t>Napätie HD+HS:</t>
  </si>
  <si>
    <t>Spanning HD+HS:</t>
  </si>
  <si>
    <t>Napetost HD+HS:</t>
  </si>
  <si>
    <t>Spänning HD+HS:</t>
  </si>
  <si>
    <t>Spænding HD+HS:</t>
  </si>
  <si>
    <t>Spenning HD+HS:</t>
  </si>
  <si>
    <t>Naprezanje HD+HS:</t>
  </si>
  <si>
    <t>Spannung HS:</t>
  </si>
  <si>
    <t>Pressure HS:</t>
  </si>
  <si>
    <t>Tension HS :</t>
  </si>
  <si>
    <t>Tensione HS:</t>
  </si>
  <si>
    <t>Napětí HS:</t>
  </si>
  <si>
    <t>Naprężenie HS:</t>
  </si>
  <si>
    <t>HS feszültség:</t>
  </si>
  <si>
    <t>Napätie HS:</t>
  </si>
  <si>
    <t>Spanning HS:</t>
  </si>
  <si>
    <t>Napetost HS:</t>
  </si>
  <si>
    <t>Spänning HS:</t>
  </si>
  <si>
    <t>Spænding HS:</t>
  </si>
  <si>
    <t>Spenning HS:</t>
  </si>
  <si>
    <t>Naprezanje HS:</t>
  </si>
  <si>
    <t>Spannung infolge Treibgut:</t>
  </si>
  <si>
    <t>Naprężenia związane z naniesionym materiałem:</t>
  </si>
  <si>
    <t>Spänning p.g.a. flytande skräp:</t>
  </si>
  <si>
    <t>Spenning iht. drivgods:</t>
  </si>
  <si>
    <t>Spannung zufolge</t>
  </si>
  <si>
    <t>Pressure due to</t>
  </si>
  <si>
    <t>en fonction de la tension</t>
  </si>
  <si>
    <t>Tensione da</t>
  </si>
  <si>
    <t>Napětí od</t>
  </si>
  <si>
    <t>W zależności od naprężenia</t>
  </si>
  <si>
    <t>Feszültség a köv. következtében:</t>
  </si>
  <si>
    <t>Napätie v dôsledku</t>
  </si>
  <si>
    <t>Spanning overeenkomstig</t>
  </si>
  <si>
    <t>Napetost zaradi</t>
  </si>
  <si>
    <t>Spänning beroende på</t>
  </si>
  <si>
    <t>Spænding som følge af</t>
  </si>
  <si>
    <t>Spenning iht.</t>
  </si>
  <si>
    <t>Naprezanje prema</t>
  </si>
  <si>
    <t>Spannung:</t>
  </si>
  <si>
    <t>Pressure:</t>
  </si>
  <si>
    <t>Tension :</t>
  </si>
  <si>
    <t>Tensione:</t>
  </si>
  <si>
    <t>Napětí:</t>
  </si>
  <si>
    <t>Naprężenie:</t>
  </si>
  <si>
    <t>Feszültség:</t>
  </si>
  <si>
    <t>Napätie:</t>
  </si>
  <si>
    <t>Spanning:</t>
  </si>
  <si>
    <t>Napetost:</t>
  </si>
  <si>
    <t>Spänning:</t>
  </si>
  <si>
    <t>Spænding:</t>
  </si>
  <si>
    <t>Spenning:</t>
  </si>
  <si>
    <t>Naprezanje:</t>
  </si>
  <si>
    <t>STATIK</t>
  </si>
  <si>
    <t>STATIC</t>
  </si>
  <si>
    <t>STATIQUE</t>
  </si>
  <si>
    <t>STATICA</t>
  </si>
  <si>
    <t>STATIKA</t>
  </si>
  <si>
    <t>STATYKA</t>
  </si>
  <si>
    <r>
      <rPr>
        <sz val="11"/>
        <color theme="1"/>
        <rFont val="Calibri"/>
        <family val="2"/>
        <scheme val="minor"/>
      </rPr>
      <t>STATIKA</t>
    </r>
  </si>
  <si>
    <t>STATIKK</t>
  </si>
  <si>
    <t>STATIK DAMMBALKEN</t>
  </si>
  <si>
    <t>STATICS BARRIER PANELS</t>
  </si>
  <si>
    <t>STATIQUE DES BATARDEAUX</t>
  </si>
  <si>
    <t>STATICA SPONDE</t>
  </si>
  <si>
    <t>STATIKA HRÁZNÍCH BLOKŮ</t>
  </si>
  <si>
    <t>WARTOŚĆ STATYCZNA DLA BELKI ZAPOROWEJ</t>
  </si>
  <si>
    <t>GÁTGERENDA STATIKAI</t>
  </si>
  <si>
    <t>STATIKA HRADIDLA</t>
  </si>
  <si>
    <t>STATICA DAMBALK</t>
  </si>
  <si>
    <t>STATIKA ZAJEZITVENI PREČNIK</t>
  </si>
  <si>
    <t>STATIK BJÄLKSÄTT</t>
  </si>
  <si>
    <t>STATIK DÆMPNINGSBJÆLKER</t>
  </si>
  <si>
    <t>STATIKK BJELKESTENGSEL</t>
  </si>
  <si>
    <t>STATIKA BRANE DASKE</t>
  </si>
  <si>
    <t>STATIK RUNDSTEHER</t>
  </si>
  <si>
    <t>STATICS ROUND COLUMN</t>
  </si>
  <si>
    <t>STATIQUE DES POTEAUX RONDS</t>
  </si>
  <si>
    <t>STATICA MONTANTE CIRCOLARE</t>
  </si>
  <si>
    <t>STATIKA KRUHOVÉHO SLOUPKU</t>
  </si>
  <si>
    <t>WARTOŚĆ STATYCZNA DLA SŁUPKA PIONOWEGO</t>
  </si>
  <si>
    <t>OSZLOP STATIKAI</t>
  </si>
  <si>
    <t>STATIKA OKRÚHLEHO STĹPU</t>
  </si>
  <si>
    <t>STATICA RONDE PIJLER</t>
  </si>
  <si>
    <t>STATIKA OKROGLI NOSILEC</t>
  </si>
  <si>
    <t>STATIK RUNDPÅLE</t>
  </si>
  <si>
    <t>STATIK RUNDPÆLE</t>
  </si>
  <si>
    <t>STATIKK RUNDBUKK</t>
  </si>
  <si>
    <t>STATIKA OKRUGLOG STUPA</t>
  </si>
  <si>
    <t>Statische Ausnutzung Dammbalken in %</t>
  </si>
  <si>
    <t>Static utilisation of stop logs in %</t>
  </si>
  <si>
    <t>Charge statique des batardeaux en %</t>
  </si>
  <si>
    <t>verifica statica sponda [%]</t>
  </si>
  <si>
    <t>Statické využití hrázních bloků v %</t>
  </si>
  <si>
    <t>Statyczne wykorzystanie belek w %</t>
  </si>
  <si>
    <t>Gátgerenda statikai kihasználtsága %-ban</t>
  </si>
  <si>
    <t>Statické využitie hradidiel v %</t>
  </si>
  <si>
    <t>Statische benutting dambalk in %</t>
  </si>
  <si>
    <r>
      <rPr>
        <sz val="11"/>
        <color theme="1"/>
        <rFont val="Calibri"/>
        <family val="2"/>
        <scheme val="minor"/>
      </rPr>
      <t>Statični izkoristek zajezitvene lamele v %</t>
    </r>
  </si>
  <si>
    <t>Statiskt utnyttjande av DÄMMBALK i %</t>
  </si>
  <si>
    <t>Statistisk udnyttelse af dæmningsbjælker i %</t>
  </si>
  <si>
    <t>Statisk utnyttelse av bjelkestengsel i %</t>
  </si>
  <si>
    <t>Statičko iskorištenje daske brane u %</t>
  </si>
  <si>
    <t>Statische Ausnutzung Steher in %</t>
  </si>
  <si>
    <t>Static utilisation of supports in %</t>
  </si>
  <si>
    <t>Charge statique des poteaux en %</t>
  </si>
  <si>
    <t>verifica statica profilo circolare [%]</t>
  </si>
  <si>
    <t>Statické využití sloupků v %</t>
  </si>
  <si>
    <t>Statische Ausnutzung Steher in %_DE</t>
  </si>
  <si>
    <t>Oszlopok statikai kihasználtsága %-ban</t>
  </si>
  <si>
    <t>Statické využitie stĺpov v %</t>
  </si>
  <si>
    <t>Statische benutting pijler in %</t>
  </si>
  <si>
    <r>
      <rPr>
        <sz val="11"/>
        <color theme="1"/>
        <rFont val="Calibri"/>
        <family val="2"/>
        <scheme val="minor"/>
      </rPr>
      <t>Statični izkoristek stojal v %</t>
    </r>
  </si>
  <si>
    <t>Statiskt utnyttjande av stolpe i %</t>
  </si>
  <si>
    <t>Statistisk udnyttelse af lukker i %</t>
  </si>
  <si>
    <t>Statisk utnyttelse av stopper i %</t>
  </si>
  <si>
    <t>Statičko iskorištenje stupa u %</t>
  </si>
  <si>
    <t>Statische Berechnung</t>
  </si>
  <si>
    <t>Static calculation</t>
  </si>
  <si>
    <t>Calcul statique</t>
  </si>
  <si>
    <t>calcolo statico</t>
  </si>
  <si>
    <t>Statický výpočet</t>
  </si>
  <si>
    <t>Obliczenia statyczne</t>
  </si>
  <si>
    <t>Statikai számítás</t>
  </si>
  <si>
    <t>Výpočet statiky</t>
  </si>
  <si>
    <t>Statische berekening</t>
  </si>
  <si>
    <r>
      <rPr>
        <sz val="11"/>
        <color theme="1"/>
        <rFont val="Calibri"/>
        <family val="2"/>
        <scheme val="minor"/>
      </rPr>
      <t>Statični izračun</t>
    </r>
  </si>
  <si>
    <t>Statisk beräkning</t>
  </si>
  <si>
    <t>Statisk beregning</t>
  </si>
  <si>
    <t>Statički proračun</t>
  </si>
  <si>
    <t>Stauhöhe (BHW) [mm]:</t>
  </si>
  <si>
    <t>Design flood (BHW) [mm]:</t>
  </si>
  <si>
    <t>Hauteur de retenue d’eau [mm] :</t>
  </si>
  <si>
    <t>Altezza di accumulo (BHW) [mm]:</t>
  </si>
  <si>
    <t>Výška vzdutí (BHW) [mm]:</t>
  </si>
  <si>
    <t>Wysokość zapory(BHW) [mm]:</t>
  </si>
  <si>
    <t>Árvízszint (MÁSZ) [mm]:</t>
  </si>
  <si>
    <t>Výška hladiny (BHW) [mm]:</t>
  </si>
  <si>
    <t>Stuwhoogte (maatgevende hoogwaterstand) [mm]:</t>
  </si>
  <si>
    <r>
      <rPr>
        <sz val="11"/>
        <color theme="1"/>
        <rFont val="Calibri"/>
        <family val="2"/>
        <scheme val="minor"/>
      </rPr>
      <t>Zajezitvena višina (Visoka voda za dimenzioniranje) [mm]:</t>
    </r>
  </si>
  <si>
    <t>Uppdämningshöjd (BHW) [mm]:</t>
  </si>
  <si>
    <t>Normal vandstandshøjde (BHW) [mm]:</t>
  </si>
  <si>
    <t>Stablehøyde (BHW) [mm]:</t>
  </si>
  <si>
    <t>Usporna visina (BHW) [mm]:</t>
  </si>
  <si>
    <t>Std</t>
  </si>
  <si>
    <t>hrs</t>
  </si>
  <si>
    <t>h</t>
  </si>
  <si>
    <t>ore</t>
  </si>
  <si>
    <t>hod.</t>
  </si>
  <si>
    <t>godziny</t>
  </si>
  <si>
    <t>Óra</t>
  </si>
  <si>
    <t>hod</t>
  </si>
  <si>
    <t>Uur</t>
  </si>
  <si>
    <r>
      <rPr>
        <sz val="11"/>
        <color theme="1"/>
        <rFont val="Calibri"/>
        <family val="2"/>
        <scheme val="minor"/>
      </rPr>
      <t>Ure</t>
    </r>
  </si>
  <si>
    <t>Tim.</t>
  </si>
  <si>
    <t>Timer</t>
  </si>
  <si>
    <t>Stan.</t>
  </si>
  <si>
    <t>Steher Nr.</t>
  </si>
  <si>
    <t>Support no</t>
  </si>
  <si>
    <t>Nº de poteau</t>
  </si>
  <si>
    <t>nr. profilo circolare</t>
  </si>
  <si>
    <t>Sloupek Nr.</t>
  </si>
  <si>
    <t>Nr pala</t>
  </si>
  <si>
    <t>Oszlop ssz.</t>
  </si>
  <si>
    <t>Stĺp č.</t>
  </si>
  <si>
    <t>Pijler nr.</t>
  </si>
  <si>
    <r>
      <rPr>
        <sz val="11"/>
        <color theme="1"/>
        <rFont val="Calibri"/>
        <family val="2"/>
        <scheme val="minor"/>
      </rPr>
      <t>Stojalo št.</t>
    </r>
  </si>
  <si>
    <r>
      <rPr>
        <sz val="11"/>
        <rFont val="Calibri"/>
        <family val="2"/>
        <scheme val="minor"/>
      </rPr>
      <t xml:space="preserve">Stolpe </t>
    </r>
    <r>
      <rPr>
        <sz val="11"/>
        <color theme="1"/>
        <rFont val="Calibri"/>
        <family val="2"/>
        <scheme val="minor"/>
      </rPr>
      <t>nr</t>
    </r>
  </si>
  <si>
    <t>Lukker nr.</t>
  </si>
  <si>
    <t>Stopper nr.</t>
  </si>
  <si>
    <t>Br. stupova</t>
  </si>
  <si>
    <t>Stk</t>
  </si>
  <si>
    <t>pcs</t>
  </si>
  <si>
    <t>pezzo</t>
  </si>
  <si>
    <t>Db.</t>
  </si>
  <si>
    <t>Stuks</t>
  </si>
  <si>
    <r>
      <rPr>
        <sz val="11"/>
        <color theme="1"/>
        <rFont val="Calibri"/>
        <family val="2"/>
        <scheme val="minor"/>
      </rPr>
      <t>Kos</t>
    </r>
  </si>
  <si>
    <t>St.</t>
  </si>
  <si>
    <t>Kom</t>
  </si>
  <si>
    <t>Streckgrenze Rp 0,2:</t>
  </si>
  <si>
    <t>Yield Strength Rp 0.2:</t>
  </si>
  <si>
    <t>Limite d’élasticité Rp 0,2 :</t>
  </si>
  <si>
    <t>Snervamento Rp 0,2:</t>
  </si>
  <si>
    <t>Mez kluzu Rp 0,2:</t>
  </si>
  <si>
    <t>Folyáshatár Rp 0,2:</t>
  </si>
  <si>
    <t>Medza klzu Rp 0,2:</t>
  </si>
  <si>
    <t>Rekgrens Rp 0,2:</t>
  </si>
  <si>
    <t>Meja raztezanja Rp 0,2:</t>
  </si>
  <si>
    <t>Resttöjningsgräns Rp 0,2:</t>
  </si>
  <si>
    <t>Strækgrænse Rp 0,2:</t>
  </si>
  <si>
    <t>Strekkgrense Rp 0,2:</t>
  </si>
  <si>
    <t>Granica rastezanja Rp 0,2:</t>
  </si>
  <si>
    <t>pièce(s)</t>
  </si>
  <si>
    <t>kusy</t>
  </si>
  <si>
    <t>sztuk</t>
  </si>
  <si>
    <t>Darab</t>
  </si>
  <si>
    <t>Kus</t>
  </si>
  <si>
    <t>Styck</t>
  </si>
  <si>
    <t>Stykke</t>
  </si>
  <si>
    <t>Stykk</t>
  </si>
  <si>
    <t>Komada</t>
  </si>
  <si>
    <t>Stützweite / Durchbiegung HD:</t>
  </si>
  <si>
    <t>Span / Deflection HD:</t>
  </si>
  <si>
    <t>Distance entre appuis / flèche HD :</t>
  </si>
  <si>
    <t>Campata / Freccia HD:</t>
  </si>
  <si>
    <t>Rozpětí / Průhyb HD:</t>
  </si>
  <si>
    <t>Rozpiętość podpory / ugięcie HD:</t>
  </si>
  <si>
    <t>Fesztáv / kihajlás HD:</t>
  </si>
  <si>
    <t>Rozpätie/prehyb HD:</t>
  </si>
  <si>
    <t>Overspanning / doorbuiging HD:</t>
  </si>
  <si>
    <t>Oporna širina/upogibanje HD:</t>
  </si>
  <si>
    <t>Hållarbredd/nedböjning HD:</t>
  </si>
  <si>
    <t>Støttevidde/nedbøjning HD:</t>
  </si>
  <si>
    <t>Støttebredde/nedbøyning HD:</t>
  </si>
  <si>
    <t>Razmak potpornja / progib HD:</t>
  </si>
  <si>
    <t>Stützweite / Durchbiegung HD+HS:</t>
  </si>
  <si>
    <t>Span / Deflection HD + HS:</t>
  </si>
  <si>
    <t>Distance entre appuis / flèche HD + HS :</t>
  </si>
  <si>
    <t>Campata / Freccia HD+HS:</t>
  </si>
  <si>
    <t>Rozpětí / Průhyb HD+HS:</t>
  </si>
  <si>
    <t>Rozpiętość podpory / ugięcie HD+HS:</t>
  </si>
  <si>
    <t>Fesztáv / kihajlás HD+HS:</t>
  </si>
  <si>
    <t>Rozpätie/prehyb HD+HS:</t>
  </si>
  <si>
    <t>Overspanning / doorbuiging HD+HS:</t>
  </si>
  <si>
    <t>Oporna širina/upogibanje HD+HS:</t>
  </si>
  <si>
    <t>Hållarbredd/nedböjning HD+HS:</t>
  </si>
  <si>
    <t>Støttevidde/nedbøjning HD+HS:</t>
  </si>
  <si>
    <t>Støttebredde/nedbøyning HD+HS:</t>
  </si>
  <si>
    <t>Razmak potpornja / progib HD+HS:</t>
  </si>
  <si>
    <t>Stützweite / Durchbiegung HS:</t>
  </si>
  <si>
    <t>Span / Deflection HS:</t>
  </si>
  <si>
    <t>Distance entre appuis / flèche HS :</t>
  </si>
  <si>
    <t>Campata / Freccia HS:</t>
  </si>
  <si>
    <t>Rozpětí / Průhyb HS:</t>
  </si>
  <si>
    <t>Rozpiętość podpory / ugięcie HS:</t>
  </si>
  <si>
    <t>Fesztáv / kihajlás HS:</t>
  </si>
  <si>
    <t>Rozpätie/prehyb HS:</t>
  </si>
  <si>
    <t>Overspanning / doorbuiging HS:</t>
  </si>
  <si>
    <t>Oporna širina/upogibanje HS:</t>
  </si>
  <si>
    <t>Hållarbredd/nedböjning HS:</t>
  </si>
  <si>
    <t>Støttevidde/nedbøjning HS:</t>
  </si>
  <si>
    <t>Støttebredde/nedbøyning HS:</t>
  </si>
  <si>
    <t>Razmak potpornja / progib HS:</t>
  </si>
  <si>
    <t>Stützweite / Durchbiegung:</t>
  </si>
  <si>
    <t>Span / Deflection:</t>
  </si>
  <si>
    <t>Distance entre appuis / flèche :</t>
  </si>
  <si>
    <t>Campata / Freccia:</t>
  </si>
  <si>
    <t>Rozpětí / Průhyb:</t>
  </si>
  <si>
    <t>Rozpiętość podpory / ugięcie:</t>
  </si>
  <si>
    <t>Fesztáv / kihajlás:</t>
  </si>
  <si>
    <t>Rozpätie/prehyb:</t>
  </si>
  <si>
    <t>Overspanning / doorbuiging:</t>
  </si>
  <si>
    <t>Oporna širina/upogibanje:</t>
  </si>
  <si>
    <t>Hållarbredd/nedböjning:</t>
  </si>
  <si>
    <t>Støttevidde/nedbøjning:</t>
  </si>
  <si>
    <t>Støttebredde/nedbøyning:</t>
  </si>
  <si>
    <t>Razmak potpornja / progib:</t>
  </si>
  <si>
    <t>System 25:</t>
  </si>
  <si>
    <t>Système 25 :</t>
  </si>
  <si>
    <t>sistema 25:</t>
  </si>
  <si>
    <t>Systém 25:</t>
  </si>
  <si>
    <t>25-s rendszer</t>
  </si>
  <si>
    <t>Systém 25:</t>
  </si>
  <si>
    <t>Systeem 25:</t>
  </si>
  <si>
    <r>
      <rPr>
        <sz val="11"/>
        <color theme="1"/>
        <rFont val="Calibri"/>
        <family val="2"/>
        <scheme val="minor"/>
      </rPr>
      <t>Sistem 25:</t>
    </r>
  </si>
  <si>
    <t>Sustav 25:</t>
  </si>
  <si>
    <t>System 50 + 80:</t>
  </si>
  <si>
    <t>Système 50 + 80 :</t>
  </si>
  <si>
    <t>sistema 50 + 80:</t>
  </si>
  <si>
    <t>Systém 50 + 80:</t>
  </si>
  <si>
    <t>50 + 80-s rendszer</t>
  </si>
  <si>
    <t>Systeem 50 + 80:</t>
  </si>
  <si>
    <t>Sistem 50 + 80:</t>
  </si>
  <si>
    <t>Sustav 50 + 80:</t>
  </si>
  <si>
    <t>System 50:</t>
  </si>
  <si>
    <t>Système 50 :</t>
  </si>
  <si>
    <t>sistema 50:</t>
  </si>
  <si>
    <t>Systém 50:</t>
  </si>
  <si>
    <t>50-s rendszer</t>
  </si>
  <si>
    <t>Systém 50:</t>
  </si>
  <si>
    <t>Systeem 50:</t>
  </si>
  <si>
    <r>
      <rPr>
        <sz val="11"/>
        <color theme="1"/>
        <rFont val="Calibri"/>
        <family val="2"/>
        <scheme val="minor"/>
      </rPr>
      <t>Sistem 50:</t>
    </r>
  </si>
  <si>
    <t>Sustav 50:</t>
  </si>
  <si>
    <t>System 80:</t>
  </si>
  <si>
    <t>Système 80 :</t>
  </si>
  <si>
    <t>sistema 80:</t>
  </si>
  <si>
    <t>Systém 80:</t>
  </si>
  <si>
    <t>80-s rendszer</t>
  </si>
  <si>
    <t>Systém 80:</t>
  </si>
  <si>
    <t>Systeem 80:</t>
  </si>
  <si>
    <r>
      <rPr>
        <sz val="11"/>
        <color theme="1"/>
        <rFont val="Calibri"/>
        <family val="2"/>
        <scheme val="minor"/>
      </rPr>
      <t>Sistem 80:</t>
    </r>
  </si>
  <si>
    <t>Sustav 80:</t>
  </si>
  <si>
    <t>t</t>
  </si>
  <si>
    <t>d</t>
  </si>
  <si>
    <r>
      <rPr>
        <sz val="11"/>
        <color theme="1"/>
        <rFont val="Calibri"/>
        <family val="2"/>
        <scheme val="minor"/>
      </rPr>
      <t>t</t>
    </r>
  </si>
  <si>
    <t>Tage)</t>
  </si>
  <si>
    <t>days to go)</t>
  </si>
  <si>
    <t xml:space="preserve">jours), </t>
  </si>
  <si>
    <t>giorni)</t>
  </si>
  <si>
    <t>dny)</t>
  </si>
  <si>
    <t>dni)</t>
  </si>
  <si>
    <t>napig)</t>
  </si>
  <si>
    <t>dní)</t>
  </si>
  <si>
    <t>dagen)</t>
  </si>
  <si>
    <t>dagar)</t>
  </si>
  <si>
    <t>dage)</t>
  </si>
  <si>
    <t>dager)</t>
  </si>
  <si>
    <t>dana)</t>
  </si>
  <si>
    <t>Teilsicherheit Last:</t>
  </si>
  <si>
    <t>Partial safety load:</t>
  </si>
  <si>
    <t>Sécurité partielle (charge) :</t>
  </si>
  <si>
    <t>Carico sicurezza parziale:</t>
  </si>
  <si>
    <t>součinitel bezpečnosti zatížení:</t>
  </si>
  <si>
    <t>Minimalna wytrzymałość, obciążenie</t>
  </si>
  <si>
    <t>Teher részbiztonsági tényező::</t>
  </si>
  <si>
    <t>Koeficient bezpečnosti zaťaženia:</t>
  </si>
  <si>
    <t>Partiële factor belasting:</t>
  </si>
  <si>
    <t>Varnost delov obremenitev:</t>
  </si>
  <si>
    <t>Delsäkerhet last:</t>
  </si>
  <si>
    <t>Delsikkerhed last:</t>
  </si>
  <si>
    <t>Delsikkerhet last:</t>
  </si>
  <si>
    <t>Djelomična sigurnost opterećenje:</t>
  </si>
  <si>
    <t>Teilsicherheit Material:</t>
  </si>
  <si>
    <t>Partial safety material:</t>
  </si>
  <si>
    <t>Sécurité partielle (matériau) :</t>
  </si>
  <si>
    <t>Materiale sicurezza parziale:</t>
  </si>
  <si>
    <t>součinitel bezpečnosti materiálu:</t>
  </si>
  <si>
    <t>Minimalna wytrzymałość, materiał</t>
  </si>
  <si>
    <t>Alapanyag részbiztonsági tényező:</t>
  </si>
  <si>
    <t>Koeficient bezpečnosti materiálu:</t>
  </si>
  <si>
    <t>Partiële factor materiaal:</t>
  </si>
  <si>
    <t>Varnost delov material:</t>
  </si>
  <si>
    <t>Delsäkerhet material:</t>
  </si>
  <si>
    <t>Delsikkerhed materiale:</t>
  </si>
  <si>
    <t>Delsikkerhet material:</t>
  </si>
  <si>
    <t>Djelomična sigurnost materijal:</t>
  </si>
  <si>
    <t>Tragsicherheit</t>
  </si>
  <si>
    <t>Load safety</t>
  </si>
  <si>
    <t>Coefficient de sécurité</t>
  </si>
  <si>
    <t>stato limite ultimo</t>
  </si>
  <si>
    <t>Únosnost</t>
  </si>
  <si>
    <t>bezpieczeństwo nośności</t>
  </si>
  <si>
    <t>Teherbírási biztonság</t>
  </si>
  <si>
    <t>Bezpečnosť záťaže</t>
  </si>
  <si>
    <t>Constructieve veiligheid</t>
  </si>
  <si>
    <r>
      <rPr>
        <sz val="11"/>
        <color theme="1"/>
        <rFont val="Calibri"/>
        <family val="2"/>
        <scheme val="minor"/>
      </rPr>
      <t>Nosilna zanesljivost</t>
    </r>
  </si>
  <si>
    <r>
      <rPr>
        <sz val="11"/>
        <rFont val="Calibri"/>
        <family val="2"/>
        <scheme val="minor"/>
      </rPr>
      <t xml:space="preserve">Strukturell </t>
    </r>
    <r>
      <rPr>
        <sz val="11"/>
        <color theme="1"/>
        <rFont val="Calibri"/>
        <family val="2"/>
        <scheme val="minor"/>
      </rPr>
      <t>säkerhet</t>
    </r>
  </si>
  <si>
    <t>Strukturel sikkerhed</t>
  </si>
  <si>
    <t>Bæresikkerhet</t>
  </si>
  <si>
    <t>Strukturalna sigurnost</t>
  </si>
  <si>
    <t>Tragsicherheitsauslastung</t>
  </si>
  <si>
    <t>Treibgut</t>
  </si>
  <si>
    <t>Flotsam</t>
  </si>
  <si>
    <t>débris flottants</t>
  </si>
  <si>
    <t>Detriti</t>
  </si>
  <si>
    <t>Plovoucí předmět</t>
  </si>
  <si>
    <t>Naniesiony materiał</t>
  </si>
  <si>
    <t>Uszadék</t>
  </si>
  <si>
    <t>Plávajúci predmet</t>
  </si>
  <si>
    <t>Drijfmateriaal</t>
  </si>
  <si>
    <t>Naplavine</t>
  </si>
  <si>
    <t>Drivende genstande</t>
  </si>
  <si>
    <t>Drivgods</t>
  </si>
  <si>
    <t>U-Profil 25 exkl. Dichtung Vor Laibung, gebohrt und entgratet</t>
  </si>
  <si>
    <t>U profile 25 excl. seal in front of soffit, drilled and deburred</t>
  </si>
  <si>
    <t>Profil en U 25, fourni sans joint, monté en applique, percé et ébavuré</t>
  </si>
  <si>
    <t>profilo a U 25 esclusa guarnizione, davanti a intradosso, forato e sbavato</t>
  </si>
  <si>
    <t>U-Profil 25, bez těsnění, před ostění, vrtaný, bez otřepů</t>
  </si>
  <si>
    <t>U-Profil 25 bez uszczelki, przed otworem, nawiercona i okrawana</t>
  </si>
  <si>
    <t>U-Profil 25 tömítés nélkül,  falsík előtt, furatolt és sorjázott</t>
  </si>
  <si>
    <t>U-profil 25 bez tesnenia, pred ostením, navŕtaný a odhrotovaný</t>
  </si>
  <si>
    <t>U-profiel 25 excl. afdichting, op de dag, geboord en afgebraamd</t>
  </si>
  <si>
    <r>
      <rPr>
        <sz val="11"/>
        <color theme="1"/>
        <rFont val="Calibri"/>
        <family val="2"/>
        <scheme val="minor"/>
      </rPr>
      <t>U-profil 25, brez tesnila pred špaleto, z izvrtinami in posnetimi robovi</t>
    </r>
  </si>
  <si>
    <t>U-profil 25 exkl. tätning framför öppning, borrad och avgradad</t>
  </si>
  <si>
    <t>U-profil 25 ekskl. tætning foran pladeunderside, forboret og afgratet</t>
  </si>
  <si>
    <t>U-profil 25 ekskl. tetning før åpning, boret og avgradet</t>
  </si>
  <si>
    <t>U profil 25 bez brtve ispred otvora, bušen i s obrađenim rubovima</t>
  </si>
  <si>
    <t>U-Profil 25 exkl. Dichtung, gebohrt und entgratet</t>
  </si>
  <si>
    <t>U profile 25 excl. seal, drilled and deburred</t>
  </si>
  <si>
    <t>Profil en U 25, fourni sans joint, percé et ébavuré</t>
  </si>
  <si>
    <t>profilo a U 25 esclusa guarnizione, forato e sbavato</t>
  </si>
  <si>
    <t>U-Profil 25, bez těsnění, vrtaný, bez otřepů</t>
  </si>
  <si>
    <t>U-Profil 25 bez uszczelki, nawiercona i okrawana</t>
  </si>
  <si>
    <t>U-Profil 25 tömítés nélkül, furatolt és sorjázott</t>
  </si>
  <si>
    <t>U-profil 25 bez tesnenia, navŕtaný a odhrotovaný</t>
  </si>
  <si>
    <t>U-profiel 25 excl. afdichting, geboord en afgebraamd</t>
  </si>
  <si>
    <r>
      <rPr>
        <sz val="11"/>
        <color theme="1"/>
        <rFont val="Calibri"/>
        <family val="2"/>
        <scheme val="minor"/>
      </rPr>
      <t>U-profil 25, brez tesnila, z izvrtinami in posnetimi robovi</t>
    </r>
  </si>
  <si>
    <t>U-profil 25 exkl. tätning, borrad och avgradad</t>
  </si>
  <si>
    <t>U-profil 25 ekskl. tætning, forboret og afgratet</t>
  </si>
  <si>
    <t>U-profil 25 ekskl. tetning, boret og avgradet</t>
  </si>
  <si>
    <t>U profil 25 bez brtve, bušen i s obrađenim rubovima</t>
  </si>
  <si>
    <t>U-Profil 25 Sonderlänge exkl. Dichtung Vor Laibung, (Stangenware)</t>
  </si>
  <si>
    <t>U profile 25 special length excl. seal in front of soffit, drilled and deburred</t>
  </si>
  <si>
    <t>Profil en U 25, longueur personnalisée, fourni sans joint, monté en applique, percé et ébavuré</t>
  </si>
  <si>
    <t>profilo a U 25 lunghezza fuori standard, esclusa guarnizione, davanti a intradosso, forato e sbavato</t>
  </si>
  <si>
    <t>U-Profil 25, bez těsnění, před ostění, zvláštní délka, vrtaný, bez otřepů</t>
  </si>
  <si>
    <t>U-Profil 25 długość specjalna bez uszczelki, przed otworem, nawiercona i okrawana</t>
  </si>
  <si>
    <t>U-Profil 25 tömítés nélkül, egyedi hosszméretben, falsík előtt, furatolt és sorjázott</t>
  </si>
  <si>
    <t>U-profil 25, neštandardná dĺžka, bez tesnenia, pred ostením, navŕtaný a odhrotovaný</t>
  </si>
  <si>
    <t>U-profiel 25 aangepaste lengte excl. afdichting, op de dag, geboord en afgebraamd</t>
  </si>
  <si>
    <r>
      <rPr>
        <sz val="11"/>
        <color theme="1"/>
        <rFont val="Calibri"/>
        <family val="2"/>
        <scheme val="minor"/>
      </rPr>
      <t>U-profil 25, posebna dolžina, brez tesnila pred špaleto, z izvrtinami in posnetimi robovi</t>
    </r>
  </si>
  <si>
    <t>U-profil 25 speciallängd exkl. tätning framför öppning, borrad och avgradad</t>
  </si>
  <si>
    <t>U-profil 25 speciallængde ekskl. tætning foran pladeunderside, forboret og afgratet</t>
  </si>
  <si>
    <t>U-profil 25 spesiallengde ekskl. tetning før åpning, boret og avgradet</t>
  </si>
  <si>
    <t>U profil 25 posebna duljina bez brtve ispred otvora, bušen i s obrađenim rubovima</t>
  </si>
  <si>
    <t>U-Profil 25 Sonderlänge exkl. Dichtung, (Stangenware)</t>
  </si>
  <si>
    <t>U profile 25 special length excl. seal, drilled and deburred</t>
  </si>
  <si>
    <t>Profil en U 25, longueur personnalisée, fourni sans joint, percé et ébavuré</t>
  </si>
  <si>
    <t>profilo a U 25 lunghezza fuori standard, esclusa guarnizione, forato e sbavato</t>
  </si>
  <si>
    <t>U-Profil 25, bez těsnění, zvláštní délka, vrtaný, bez otřepů</t>
  </si>
  <si>
    <t>U-Profil 25 długość specjalna bez uszczelki, nawiercona i okrawana</t>
  </si>
  <si>
    <t>U-Profil 25 tömítés nélkül, egyedi hosszméretben, furatolt és sorjázott</t>
  </si>
  <si>
    <t>U-profil 25, neštandardná dĺžka, bez tesnenia, navŕtaný a odhrotovaný</t>
  </si>
  <si>
    <t>U-profiel 25 aangepaste lengte excl. afdichting, geboord en afgebraamd</t>
  </si>
  <si>
    <r>
      <rPr>
        <sz val="11"/>
        <color theme="1"/>
        <rFont val="Calibri"/>
        <family val="2"/>
        <scheme val="minor"/>
      </rPr>
      <t>U-profil 25, posebna dolžina, brez tesnila, z izvrtinami in posnetimi robovi</t>
    </r>
  </si>
  <si>
    <t>U-profil 25 speciallängd exkl. tätning, borrad och avgradad</t>
  </si>
  <si>
    <t>U-profil 25 speciallængde ekskl. tætning, forboret og afgratet</t>
  </si>
  <si>
    <t>U-profil 25 spesiallengde ekskl. tetning, boret og avgradet</t>
  </si>
  <si>
    <t>U profil 25 posebna duljina bez brtve, bušen i s obrađenim rubovima</t>
  </si>
  <si>
    <t>U-Profil 50 exkl. Dichtung, gebohrt und entgratet</t>
  </si>
  <si>
    <t>U profile 50 excl. seal, drilled and deburred</t>
  </si>
  <si>
    <t>Profil en U 50, fourni sans joint, percé et ébavuré</t>
  </si>
  <si>
    <t>profilo a U 50 esclusa guarnizione, forato e sbavato</t>
  </si>
  <si>
    <t>U-Profil 50, bez těsnění, vrtaný, bez otřepů</t>
  </si>
  <si>
    <t>U-Profil 50 bez uszczelki, nawiercona i okrawana</t>
  </si>
  <si>
    <t>U-Profil 50 tömítés nélkül, furatolt és sorjázott</t>
  </si>
  <si>
    <t>U-profil 50 bez tesnenia, navŕtaný a odhrotovaný</t>
  </si>
  <si>
    <t>U-profiel 50 excl. afdichting, geboord en afgebraamd</t>
  </si>
  <si>
    <r>
      <rPr>
        <sz val="11"/>
        <color theme="1"/>
        <rFont val="Calibri"/>
        <family val="2"/>
        <scheme val="minor"/>
      </rPr>
      <t>U-profil 50 brez tesnila, z izvrtinami in posnetimi robovi</t>
    </r>
  </si>
  <si>
    <t>U-profil 50 exkl. tätning, borrad och avgradad</t>
  </si>
  <si>
    <t>U-profil 50 ekskl. tætning, forboret og afgratet</t>
  </si>
  <si>
    <t>U-profil 50 ekskl. tetning, boret og avgradet</t>
  </si>
  <si>
    <t>U profil 50 bez brtve, bušen i s obrađenim rubovima</t>
  </si>
  <si>
    <t>U-Profil 50 Sonderlänge exkl. Dichtung, (Stangenware)</t>
  </si>
  <si>
    <t>U profile 50 special length excl. seal, drilled and deburred</t>
  </si>
  <si>
    <t>Profil en U 50, longueur personnalisée, fourni sans joint, percé et ébavuré</t>
  </si>
  <si>
    <t>profilo a U 50 lunghezza fuori standard, esclusa guarnizione, forato e sbavato</t>
  </si>
  <si>
    <t>U-Profil 50, bez těsnění, zvláštní délka, vrtaný, bez otřepů</t>
  </si>
  <si>
    <t>U-Profil 50 długość specjalna bez uszczelki, nawiercona i okrawana</t>
  </si>
  <si>
    <t>U-Profil 50 tömítés nélkül, egyedi hosszméretben, furatolt és sorjázott</t>
  </si>
  <si>
    <t>U-profil 50, neštandardná dĺžka, bez tesnenia, navŕtaný a odhrotovaný</t>
  </si>
  <si>
    <t>U-profiel 50 aangepaste lengte excl. afdichting, geboord en afgebraamd</t>
  </si>
  <si>
    <r>
      <rPr>
        <sz val="11"/>
        <color theme="1"/>
        <rFont val="Calibri"/>
        <family val="2"/>
        <scheme val="minor"/>
      </rPr>
      <t>U-profil 50, posebna dolžina, brez tesnila, z izvrtinami in posnetimi robovi</t>
    </r>
  </si>
  <si>
    <t>U-profil 50 speciallängd exkl. tätning, borrad och avgradad</t>
  </si>
  <si>
    <t>U-profil 50 speciallængde ekskl. tætning, forboret og afgratet</t>
  </si>
  <si>
    <t>U-profil 50 spesiallengde ekskl. tetning, boret og avgradet</t>
  </si>
  <si>
    <t>U profil 50 posebna duljina bez brtve, bušen i s obrađenim rubovima</t>
  </si>
  <si>
    <t>U-Profil 80 exkl. Dichtung, gebohrt und entgratet</t>
  </si>
  <si>
    <t>U profile 80 excl. seal, drilled and deburred</t>
  </si>
  <si>
    <t>Profil en U 80, fourni sans joint, percé et ébavuré</t>
  </si>
  <si>
    <t>profilo a U 80 esclusa guarnizione, forato e sbavato</t>
  </si>
  <si>
    <t>U-Profil 80, bez těsnění, vrtaný, bez otřepů</t>
  </si>
  <si>
    <t>U-Profil 80 bez uszczelki, nawiercona i okrawana</t>
  </si>
  <si>
    <t>U-Profil 80 tömítés nélkül, furatolt és sorjázott</t>
  </si>
  <si>
    <t>U-profil 80 bez tesnenia, navŕtaný a odhrotovaný</t>
  </si>
  <si>
    <t>U-profiel 80 excl. afdichting, geboord en afgebraamd</t>
  </si>
  <si>
    <r>
      <rPr>
        <sz val="11"/>
        <color theme="1"/>
        <rFont val="Calibri"/>
        <family val="2"/>
        <scheme val="minor"/>
      </rPr>
      <t>U-profil 80, brez tesnila, z izvrtinami in posnetimi robovi</t>
    </r>
  </si>
  <si>
    <t>U-profil 80 exkl. tätning, borrad och avgradad</t>
  </si>
  <si>
    <t>U-profil 80 ekskl. tætning, forboret og afgratet</t>
  </si>
  <si>
    <t>U-profil 80 ekskl. tetning, boret og avgradet</t>
  </si>
  <si>
    <t>U profil 80 bez brtve, bušen i s obrađenim rubovima</t>
  </si>
  <si>
    <t>U-Profil 80 Sonderlänge exkl. Dichtung, (Stangenware)</t>
  </si>
  <si>
    <t>U profile 80 special length excl. seal, drilled and deburred</t>
  </si>
  <si>
    <t>Profil en U 80, longueur personnalisée, fourni sans joint, percé et ébavuré</t>
  </si>
  <si>
    <t>profilo a U 80 lunghezza fuori standard, esclusa guarnizione, forato e sbavato</t>
  </si>
  <si>
    <t>U-Profil 80 bez těsnění, zvláštní délka, vrtaný, bez otřepů</t>
  </si>
  <si>
    <t>U-Profil 80 długość specjalna bez uszczelki, nawiercona i okrawana</t>
  </si>
  <si>
    <t>U-Profil 80 tömítés nélkül, egyedi hosszméretben, furatolt és sorjázott</t>
  </si>
  <si>
    <t>U-profil 80, neštandardná dĺžka, bez tesnenia, navŕtaný a odhrotovaný</t>
  </si>
  <si>
    <t>U-profiel 80 aangepaste lengte excl. afdichting, geboord en afgebraamd</t>
  </si>
  <si>
    <r>
      <rPr>
        <sz val="11"/>
        <color theme="1"/>
        <rFont val="Calibri"/>
        <family val="2"/>
        <scheme val="minor"/>
      </rPr>
      <t>U-profil 80, posebna dolžina brez tesnila, z izvrtinami in posnetimi robovi</t>
    </r>
  </si>
  <si>
    <t>U-profil 80 speciallängd exkl. tätning, borrad och avgradad</t>
  </si>
  <si>
    <t>U-profil 80 speciallængde ekskl. tætning, forboret og afgratet</t>
  </si>
  <si>
    <t>U-profil 80 spesiallengde ekskl. tetning, boret og avgradet</t>
  </si>
  <si>
    <t>U profil 80 posebna duljina bez brtve, bušen i s obrađenim rubovima</t>
  </si>
  <si>
    <t>Verankerung aufgeschweißt 300mm</t>
  </si>
  <si>
    <t>Welded fixing 300 mm</t>
  </si>
  <si>
    <t>système d’ancrage, soudé, 300 mm</t>
  </si>
  <si>
    <t>saldatura ancoraggio 300mm</t>
  </si>
  <si>
    <t>Přivařené kotevní trny 300mm</t>
  </si>
  <si>
    <t>Kotwa przyspawana na wysokości 300 mm</t>
  </si>
  <si>
    <t>Lehorgonyzó elem, felhegesztett 300mm</t>
  </si>
  <si>
    <t>Privarené ukotvenie 300 mm</t>
  </si>
  <si>
    <t>Verankering vastgelast 300 mm</t>
  </si>
  <si>
    <r>
      <rPr>
        <sz val="11"/>
        <rFont val="Calibri"/>
        <family val="2"/>
        <scheme val="minor"/>
      </rPr>
      <t>Navarjeno sidro 300 mm</t>
    </r>
  </si>
  <si>
    <t>Påsvetsade montageöron</t>
  </si>
  <si>
    <t>Påsvejset forankring 300 mm</t>
  </si>
  <si>
    <t>Forankring påsveiset 300 mm</t>
  </si>
  <si>
    <t>Navareno usidrenje 300mm</t>
  </si>
  <si>
    <t>verliert die Excel seine Funktionsfähigkeit</t>
  </si>
  <si>
    <t>the excel file will lose its functionality</t>
  </si>
  <si>
    <t>le fichier Excel ne sera plus valable.</t>
  </si>
  <si>
    <t>Excel perde la sua funzionalità</t>
  </si>
  <si>
    <t>ztratí excelová tabulka platnost</t>
  </si>
  <si>
    <t>Excel traci swoją funkcjonalność</t>
  </si>
  <si>
    <t>az Excel táblázat elveszíti hatását</t>
  </si>
  <si>
    <t>stratí excelová tabuľka funkčnosť</t>
  </si>
  <si>
    <t>kan de Excel niet meer worden gebruikt</t>
  </si>
  <si>
    <t>Excel izgubi svojo funkcijo</t>
  </si>
  <si>
    <t>förlorar Excel sin funktion</t>
  </si>
  <si>
    <t>mister Excel sin funktion</t>
  </si>
  <si>
    <t>fungerer ikke Excel som det skal</t>
  </si>
  <si>
    <t>Excel gubi svoju funkcionalnost</t>
  </si>
  <si>
    <t>Versione:</t>
  </si>
  <si>
    <t>Verze:</t>
  </si>
  <si>
    <t>Verziószám:</t>
  </si>
  <si>
    <t>Verzia:</t>
  </si>
  <si>
    <t>Versjon:</t>
  </si>
  <si>
    <t>Volleinstau</t>
  </si>
  <si>
    <t>Complete flood</t>
  </si>
  <si>
    <t>hauteur totale du système de protection anti-crues</t>
  </si>
  <si>
    <t>linea di massima piena</t>
  </si>
  <si>
    <t>plné zaplavení</t>
  </si>
  <si>
    <t>Całkowite zatrzymanie</t>
  </si>
  <si>
    <t>Teljes elárasztás</t>
  </si>
  <si>
    <t>Plné zaplavenie</t>
  </si>
  <si>
    <t>Volledige stuwing</t>
  </si>
  <si>
    <r>
      <rPr>
        <sz val="11"/>
        <color theme="1"/>
        <rFont val="Calibri"/>
        <family val="2"/>
        <scheme val="minor"/>
      </rPr>
      <t>Popolna zajezitev</t>
    </r>
  </si>
  <si>
    <t>Invändigt öppning</t>
  </si>
  <si>
    <t>Fuldt reservoir</t>
  </si>
  <si>
    <t>Full oppdemming</t>
  </si>
  <si>
    <t>Potpuno zadržavanje</t>
  </si>
  <si>
    <t>Vor der Leibung</t>
  </si>
  <si>
    <t>In front of the soffit</t>
  </si>
  <si>
    <t>monté en applique</t>
  </si>
  <si>
    <t>davanti alla spalletta</t>
  </si>
  <si>
    <t>Před ostěním</t>
  </si>
  <si>
    <t>před ostěním</t>
  </si>
  <si>
    <t>Falsík előtt</t>
  </si>
  <si>
    <t>Pred ostením</t>
  </si>
  <si>
    <t>Op de dag</t>
  </si>
  <si>
    <r>
      <rPr>
        <sz val="11"/>
        <rFont val="Calibri"/>
        <family val="2"/>
        <scheme val="minor"/>
      </rPr>
      <t>Pred špaleto</t>
    </r>
  </si>
  <si>
    <t>Framför öppning</t>
  </si>
  <si>
    <t>Foran pladeunderside</t>
  </si>
  <si>
    <t>Før åpningen</t>
  </si>
  <si>
    <t>Ispred otvora</t>
  </si>
  <si>
    <t>Vorannahmen für den statischen Nachweis (bei Bedarf änderbar):</t>
  </si>
  <si>
    <t>Presumptions for static proof (changeable if necessary):</t>
  </si>
  <si>
    <t>Hypothèses pour la vérification statique (peuvent être modifiées si nécessaire) :</t>
  </si>
  <si>
    <t>Presupposti per la verifica statica (modificabile se necessario):</t>
  </si>
  <si>
    <t>Předpoklady statického výpočtu (dle potřeby lze změnit):</t>
  </si>
  <si>
    <t>Założenia do weryfikacji statycznej (wrazie potrzeby można je zmienić): </t>
  </si>
  <si>
    <t>A statikai számításhoz szükséges előre beállított értékek (igény esetén módosíthatóak):</t>
  </si>
  <si>
    <t>Predpoklady evidencie o statike (podľa potreby možno zmeniť):</t>
  </si>
  <si>
    <t>Aannames voor de statische berekening (indien nodig aanpasbaar):</t>
  </si>
  <si>
    <r>
      <rPr>
        <sz val="11"/>
        <color theme="1"/>
        <rFont val="Calibri"/>
        <family val="2"/>
        <scheme val="minor"/>
      </rPr>
      <t>predpostavke za statično dokazilo (po potrebi se lahko spremenijo):</t>
    </r>
  </si>
  <si>
    <t>Antaganden för det statiska underlaget (kan ändras vid behov):</t>
  </si>
  <si>
    <t>Forudsætninger for de statiske data (kan ændres hvis nødvendigt):</t>
  </si>
  <si>
    <t>Forutsetning for statisk dokumentasjon (kan endres ved behov):</t>
  </si>
  <si>
    <t>Pretpostavke za statički atest (može se promijeniti po potrebi):</t>
  </si>
  <si>
    <t>VS = Volleinstau</t>
  </si>
  <si>
    <t>VS = Full reservoir</t>
  </si>
  <si>
    <t>VS = hauteur totale du système de protection anti-crues</t>
  </si>
  <si>
    <t>VS = Massima piena</t>
  </si>
  <si>
    <t>VS = plné zaplavení</t>
  </si>
  <si>
    <t>VS = całkowite zatrzymanie</t>
  </si>
  <si>
    <t>TÁ = teljes elárasztás</t>
  </si>
  <si>
    <t>VS = plné zaplavenie</t>
  </si>
  <si>
    <t>VS = Volledige stuwing</t>
  </si>
  <si>
    <r>
      <rPr>
        <sz val="11"/>
        <color theme="1"/>
        <rFont val="Calibri"/>
        <family val="2"/>
        <scheme val="minor"/>
      </rPr>
      <t>VS = popolna zajezitev</t>
    </r>
  </si>
  <si>
    <t>VS = Full infiltration</t>
  </si>
  <si>
    <t>VS = fuldt reservoir</t>
  </si>
  <si>
    <t>VS = Fullinnstabling</t>
  </si>
  <si>
    <t>VS = maks. visina zadržavanja</t>
  </si>
  <si>
    <r>
      <t>Wichte Wasser: g</t>
    </r>
    <r>
      <rPr>
        <vertAlign val="subscript"/>
        <sz val="11"/>
        <rFont val="Arial"/>
        <family val="2"/>
      </rPr>
      <t>w</t>
    </r>
  </si>
  <si>
    <r>
      <rPr>
        <sz val="11"/>
        <color theme="1"/>
        <rFont val="Calibri"/>
        <family val="2"/>
        <scheme val="minor"/>
      </rPr>
      <t>Heavy water: g</t>
    </r>
    <r>
      <rPr>
        <vertAlign val="subscript"/>
        <sz val="11"/>
        <color rgb="FF000000"/>
        <rFont val="Calibri"/>
        <family val="2"/>
        <scheme val="minor"/>
      </rPr>
      <t>w</t>
    </r>
  </si>
  <si>
    <t>Poids spécifique de l’eau : gw</t>
  </si>
  <si>
    <t>peso specifico acqua: gw</t>
  </si>
  <si>
    <t>specifická hmotnost vody: gw</t>
  </si>
  <si>
    <t>ciężar właściwy wody: gw</t>
  </si>
  <si>
    <t>Víz fajsúlya: gw</t>
  </si>
  <si>
    <r>
      <rPr>
        <sz val="11"/>
        <color theme="1"/>
        <rFont val="Calibri"/>
        <family val="2"/>
        <scheme val="minor"/>
      </rPr>
      <t>Špecifická hmotnosť vody: g</t>
    </r>
    <r>
      <rPr>
        <vertAlign val="subscript"/>
        <sz val="11"/>
        <color rgb="FF000000"/>
        <rFont val="Calibri"/>
        <family val="2"/>
        <scheme val="minor"/>
      </rPr>
      <t>w</t>
    </r>
  </si>
  <si>
    <t>Soortelijk gewicht water: gw</t>
  </si>
  <si>
    <r>
      <rPr>
        <sz val="11"/>
        <rFont val="Calibri"/>
        <family val="2"/>
        <scheme val="minor"/>
      </rPr>
      <t>Gostota vode: g</t>
    </r>
    <r>
      <rPr>
        <vertAlign val="subscript"/>
        <sz val="11"/>
        <rFont val="Calibri"/>
        <family val="2"/>
        <scheme val="minor"/>
      </rPr>
      <t>w</t>
    </r>
  </si>
  <si>
    <r>
      <rPr>
        <sz val="11"/>
        <color theme="1"/>
        <rFont val="Calibri"/>
        <family val="2"/>
        <scheme val="minor"/>
      </rPr>
      <t>Vattnets densitet: g</t>
    </r>
    <r>
      <rPr>
        <vertAlign val="subscript"/>
        <sz val="11"/>
        <color rgb="FF000000"/>
        <rFont val="Calibri"/>
        <family val="2"/>
        <scheme val="minor"/>
      </rPr>
      <t>w</t>
    </r>
  </si>
  <si>
    <r>
      <rPr>
        <sz val="13"/>
        <color theme="1"/>
        <rFont val="Calibri"/>
        <family val="2"/>
        <scheme val="minor"/>
      </rPr>
      <t>Vægt af vand: g</t>
    </r>
    <r>
      <rPr>
        <vertAlign val="subscript"/>
        <sz val="13"/>
        <color rgb="FF000000"/>
        <rFont val="Calibri"/>
        <family val="2"/>
        <scheme val="minor"/>
      </rPr>
      <t>w</t>
    </r>
  </si>
  <si>
    <r>
      <rPr>
        <sz val="11"/>
        <color theme="1"/>
        <rFont val="Calibri"/>
        <family val="2"/>
        <scheme val="minor"/>
      </rPr>
      <t>Volumvekt vann: g</t>
    </r>
    <r>
      <rPr>
        <vertAlign val="subscript"/>
        <sz val="11"/>
        <color rgb="FF000000"/>
        <rFont val="Calibri"/>
        <family val="2"/>
        <scheme val="minor"/>
      </rPr>
      <t>w</t>
    </r>
  </si>
  <si>
    <r>
      <rPr>
        <sz val="11"/>
        <color theme="1"/>
        <rFont val="Calibri"/>
        <family val="2"/>
        <scheme val="minor"/>
      </rPr>
      <t>Specifična težina vode: g</t>
    </r>
    <r>
      <rPr>
        <vertAlign val="subscript"/>
        <sz val="11"/>
        <color rgb="FF000000"/>
        <rFont val="Calibri"/>
        <family val="2"/>
        <scheme val="minor"/>
      </rPr>
      <t>w</t>
    </r>
  </si>
  <si>
    <t>Winkelabdeckung VO</t>
  </si>
  <si>
    <t>Angular cover plate VO</t>
  </si>
  <si>
    <t>profil de protection VO</t>
  </si>
  <si>
    <t>Coperchio ad angolo VO</t>
  </si>
  <si>
    <t>úhlový VO</t>
  </si>
  <si>
    <t>Osłona kątowa VO</t>
  </si>
  <si>
    <t>Élhajlított takaróelem VO</t>
  </si>
  <si>
    <t>Uhlový kryt VO</t>
  </si>
  <si>
    <t>Hoekafdekking VO</t>
  </si>
  <si>
    <t>Kotni pokrov VO</t>
  </si>
  <si>
    <t>Täckplåt i vinkel VO</t>
  </si>
  <si>
    <t>Kantafdækning VO</t>
  </si>
  <si>
    <t>Vinkeltildekking VO</t>
  </si>
  <si>
    <t>Kutni pokrov VO</t>
  </si>
  <si>
    <t>Zubehör</t>
  </si>
  <si>
    <t>Accessories</t>
  </si>
  <si>
    <t>accessoires</t>
  </si>
  <si>
    <t>accessori</t>
  </si>
  <si>
    <t>Příslušenství</t>
  </si>
  <si>
    <t>Osprzęt</t>
  </si>
  <si>
    <t>Kiegészítők</t>
  </si>
  <si>
    <t>Príslušenstvo</t>
  </si>
  <si>
    <t>Toebehoren</t>
  </si>
  <si>
    <r>
      <rPr>
        <sz val="11"/>
        <color theme="1"/>
        <rFont val="Calibri"/>
        <family val="2"/>
        <scheme val="minor"/>
      </rPr>
      <t>Dodatna oprema</t>
    </r>
  </si>
  <si>
    <t>Tillbehör</t>
  </si>
  <si>
    <t>Tilbehør</t>
  </si>
  <si>
    <t>Pribor</t>
  </si>
  <si>
    <t>Zwischensumme</t>
  </si>
  <si>
    <t>Subtotal</t>
  </si>
  <si>
    <t>somme intermédiaire</t>
  </si>
  <si>
    <t>subtotale</t>
  </si>
  <si>
    <t>Mezisoučet</t>
  </si>
  <si>
    <t>Suma częściowa</t>
  </si>
  <si>
    <t>Áthozott érték</t>
  </si>
  <si>
    <t>Predbežná suma</t>
  </si>
  <si>
    <t>Subtotaal</t>
  </si>
  <si>
    <r>
      <rPr>
        <sz val="11"/>
        <color theme="1"/>
        <rFont val="Calibri"/>
        <family val="2"/>
        <scheme val="minor"/>
      </rPr>
      <t>Vmesna vsota</t>
    </r>
  </si>
  <si>
    <t>Mellansumma</t>
  </si>
  <si>
    <t>Međuzbroj</t>
  </si>
  <si>
    <t>Einfassung Vario, 120-600 mm, stucco</t>
  </si>
  <si>
    <t>Vario Weatherings, 120-600 mm, stucco</t>
  </si>
  <si>
    <t>abergement Vario, 120-600 mm, stucco</t>
  </si>
  <si>
    <t>Conversa Vario, 120-600 mm, goffrata</t>
  </si>
  <si>
    <t>Lemování Vario, 120–600 mm, stucco</t>
  </si>
  <si>
    <t>Obramowanie Vario, 120–600 mm, stucco</t>
  </si>
  <si>
    <t>Keret Vario, 120–600 mm, stukkó</t>
  </si>
  <si>
    <t>lemovanie Vario, 120 – 600 mm, stucco</t>
  </si>
  <si>
    <t>Border Vario, 120-600 mm, stucwerk</t>
  </si>
  <si>
    <t>Okvir Vario, 120-600 mm, štukatura</t>
  </si>
  <si>
    <t>kantlist Vario, 120–600 mm, stuckatur</t>
  </si>
  <si>
    <t>Indfalsning Vario, 120-600 mm, stucco</t>
  </si>
  <si>
    <t>Variabel innfatning, 120–600 mm, stucco</t>
  </si>
  <si>
    <t>Opšav Vario, 120-600 mm, stucco</t>
  </si>
  <si>
    <t>Einfassung Vario, 600-1.020 mm, stucco</t>
  </si>
  <si>
    <t>Vario Weatherings, 600-1,020 mm, stucco</t>
  </si>
  <si>
    <t>abergement Vario, 600-1 020 mm, stucco</t>
  </si>
  <si>
    <t>Conversa Vario, 600-1.020 mm, goffrata</t>
  </si>
  <si>
    <t>Lemování Vario, 600–1020 mm, stucco</t>
  </si>
  <si>
    <t>Obramowanie Vario, 600–1020 mm, stucco</t>
  </si>
  <si>
    <t>Keret Vario, 600–1020 mm, stukkó</t>
  </si>
  <si>
    <t>lemovanie Vario, 600 – 1 020 mm, stucco</t>
  </si>
  <si>
    <t>Border Vario, 600-1.020 mm, stucwerk</t>
  </si>
  <si>
    <t>Okvir Vario, 600-1.020 mm, štukatura</t>
  </si>
  <si>
    <t>kantlist Vario, 600-1 020 mm, stuckatur</t>
  </si>
  <si>
    <t>Indfalsning Vario, 600-1.020 mm, stucco</t>
  </si>
  <si>
    <t>Variabel innfatning, 600–1020 mm, stucco</t>
  </si>
  <si>
    <t>Opšav Vario, 600-1.020 mm, stucco</t>
  </si>
  <si>
    <t>Rohrverbinder Stärke 1,6 mm</t>
  </si>
  <si>
    <t>Pipe connector strength 1.6 mm</t>
  </si>
  <si>
    <t>réduction de tuyau, épaisseur : 1,6 mm</t>
  </si>
  <si>
    <t>Bicchiere di congiunzione spessore 1,6 mm</t>
  </si>
  <si>
    <t>Potrubní spojka, tloušťka 1,6 mm</t>
  </si>
  <si>
    <t>Grubość złącza rurowego 1,6 mm</t>
  </si>
  <si>
    <t>Csőcsatlakozó, vastagság 1,6 mm</t>
  </si>
  <si>
    <t>zvodová spojka hrúbka 1,6 mm</t>
  </si>
  <si>
    <t>Pijpverbindingsdikte 1,6 mm</t>
  </si>
  <si>
    <t>Spojnik za cevi debeline 1,6 mm</t>
  </si>
  <si>
    <t>röranslutningstjocklek 1,6 mm</t>
  </si>
  <si>
    <t>Rørforbinder tykkelse 1,6 mm</t>
  </si>
  <si>
    <t>Rørforbinder, tykkelse 1,6 mm</t>
  </si>
  <si>
    <t>Debljina cijevne spojnice 1,6 mm</t>
  </si>
  <si>
    <t>Ausbesserungslack</t>
  </si>
  <si>
    <t>Retouching paint</t>
  </si>
  <si>
    <t>peinture de retouche</t>
  </si>
  <si>
    <t>Vernice di ritocco</t>
  </si>
  <si>
    <t>Opravný lak</t>
  </si>
  <si>
    <t>Lakier do poprawek malarskich; puszka</t>
  </si>
  <si>
    <t>javítófesték</t>
  </si>
  <si>
    <t>korekčný lak</t>
  </si>
  <si>
    <t>Retoucheerverf</t>
  </si>
  <si>
    <t>Popravilna barva</t>
  </si>
  <si>
    <t>bättringsfärg</t>
  </si>
  <si>
    <t>Reparationsmaling</t>
  </si>
  <si>
    <t>Utbedringslakk</t>
  </si>
  <si>
    <t>Boja za popravak</t>
  </si>
  <si>
    <t>12 ml</t>
  </si>
  <si>
    <t>12 ml</t>
  </si>
  <si>
    <t>Ausbesserungsstift</t>
  </si>
  <si>
    <t>Touch up pen</t>
  </si>
  <si>
    <t>stylo de retouche</t>
  </si>
  <si>
    <t>Penna per ritocco</t>
  </si>
  <si>
    <t>Opravný lak v tužce</t>
  </si>
  <si>
    <t>Marker do poprawek</t>
  </si>
  <si>
    <t>javítóstift</t>
  </si>
  <si>
    <t>opravné pero</t>
  </si>
  <si>
    <t>Retoucheerstift</t>
  </si>
  <si>
    <t>Popravilno pisalo</t>
  </si>
  <si>
    <t>bättringspenna</t>
  </si>
  <si>
    <t>Reparationsstift</t>
  </si>
  <si>
    <t>Utbedringspenn</t>
  </si>
  <si>
    <t>Olovka za popravak</t>
  </si>
  <si>
    <t>11 ml</t>
  </si>
  <si>
    <t>11 ml</t>
  </si>
  <si>
    <t>Quadratrohr 80 mm</t>
  </si>
  <si>
    <t>Square downpipe 80 mm</t>
  </si>
  <si>
    <t>tuyau de descente carré 80 mm</t>
  </si>
  <si>
    <t>Pluviale quadro 80 mm</t>
  </si>
  <si>
    <t>Hranatý svod 80 mm</t>
  </si>
  <si>
    <t>Rura kwadratowa 80 mm</t>
  </si>
  <si>
    <t>szögletes lefolyócső 80 mm</t>
  </si>
  <si>
    <t>štvorcový zvod 80 mm</t>
  </si>
  <si>
    <t>Vierkante buis 80 mm</t>
  </si>
  <si>
    <t>Kvadratna cev 80 mm</t>
  </si>
  <si>
    <t>fyrkantsrör 80 mm</t>
  </si>
  <si>
    <t>Kvadratrør 80 mm</t>
  </si>
  <si>
    <t>Firkantrenne 80 mm</t>
  </si>
  <si>
    <t>Kvadratna cijev 80 mm</t>
  </si>
  <si>
    <t>Quadratrohr 100 mm</t>
  </si>
  <si>
    <t>Square downpipe 100 mm</t>
  </si>
  <si>
    <t>tuyau de descente carré 100 mm</t>
  </si>
  <si>
    <t>Pluviale quadro 100 mm</t>
  </si>
  <si>
    <t>Hranatý svod 100 mm</t>
  </si>
  <si>
    <t>Rura kwadratowa 100 mm</t>
  </si>
  <si>
    <t>szögletes lefolyócső 100 mm</t>
  </si>
  <si>
    <t>štvorcový zvod 100 mm</t>
  </si>
  <si>
    <t>Vierkante buis 100 mm</t>
  </si>
  <si>
    <t>Kvadratna cev 100 mm</t>
  </si>
  <si>
    <t>fyrkantsrör 100 mm</t>
  </si>
  <si>
    <t>Kvadratrør 100 mm</t>
  </si>
  <si>
    <t>Firkantrenne 100 mm</t>
  </si>
  <si>
    <t>Kvadratna cijev 100 mm</t>
  </si>
  <si>
    <t>Quadratrohrbogen 80 mm, 72°, lang</t>
  </si>
  <si>
    <t>Square downpipe elbow 80 mm, 72°, large</t>
  </si>
  <si>
    <t>coude de tuyau carré 80 mm, 72°, long</t>
  </si>
  <si>
    <t>Gomito per pluviale quadro 80 mm, 72°, lungo</t>
  </si>
  <si>
    <t>Koleno hranatého svodu 80 mm, 72°, dlouhé</t>
  </si>
  <si>
    <t>Kolanko kwadratowe 80 mm, 72°, długie</t>
  </si>
  <si>
    <t>szögletes lefolyócső 80 mm, 72°, hosszú</t>
  </si>
  <si>
    <t>štvorcové koleno 80 mm, 72°, dlhé</t>
  </si>
  <si>
    <t>Vierkante pijpbocht 80 mm, 72°, lang</t>
  </si>
  <si>
    <t>Koleno kvadratne cevi 80 mm, 72°, dolgo</t>
  </si>
  <si>
    <t>fyrkantig rörböj 80 mm, 72°, lång</t>
  </si>
  <si>
    <t>Kvadratrørsvinkel 80 mm, 72°, lang</t>
  </si>
  <si>
    <t>Firkantet rørkne 80 mm, 72°, langt</t>
  </si>
  <si>
    <t>Koljeno kvadratne cijevi 80 mm, 72°, dugo</t>
  </si>
  <si>
    <t>Quadratrohrbogen 100 mm, 72°, lang</t>
  </si>
  <si>
    <t>Square downpipe elbow 100 mm, 72°, large</t>
  </si>
  <si>
    <t>coude de tuyau carré 100 mm, 72°, long</t>
  </si>
  <si>
    <t>Gomito per pluviale quadro 100 mm, 72°, lungo</t>
  </si>
  <si>
    <t>Koleno hranatého svodu 100 mm, 72°, dlouhé</t>
  </si>
  <si>
    <t>Kolanko kwadratowe 100 mm, 72°, długie</t>
  </si>
  <si>
    <t>szögletes lefolyócső 100 mm, 72°, hosszú</t>
  </si>
  <si>
    <t>štvorcové koleno 100 mm, 72°, dlhé</t>
  </si>
  <si>
    <t>Vierkante pijpbocht 100 mm, 72°, lang</t>
  </si>
  <si>
    <t>Koleno kvadratne cevi 100 mm, 72°, dolgo</t>
  </si>
  <si>
    <t>fyrkantig rörböj 100 mm, 72°, lång</t>
  </si>
  <si>
    <t>Kvadratrørsvinkel 100 mm, 72°, lang</t>
  </si>
  <si>
    <t>Firkantet rørkne 100 mm, 72°, langt</t>
  </si>
  <si>
    <t>Koljeno kvadratne cijevi 100 mm, 72°, dugo</t>
  </si>
  <si>
    <t>Quadratrohrbogen 80 mm, 72°, kurz</t>
  </si>
  <si>
    <t>Square downpipe elbow 80 mm, 72°, small</t>
  </si>
  <si>
    <t>coude de tuyau carré 80 mm, 72°, court</t>
  </si>
  <si>
    <t>Gomito per pluviale quadro 80 mm, 72°, corto</t>
  </si>
  <si>
    <t>Koleno hranatého svodu 80 mm, 72°, krátké</t>
  </si>
  <si>
    <t>Kolanko kwadratowe 80 mm, 72°, krótkie</t>
  </si>
  <si>
    <t>szögletes lefolyócső 80 mm, 72°, rövid</t>
  </si>
  <si>
    <t>štvorcové koleno 80 mm, 72°, krátke</t>
  </si>
  <si>
    <t>Vierkante pijpbocht 80 mm, 72°, kort</t>
  </si>
  <si>
    <t>Koleno kvadratne cevi 80 mm, 72°, kratko</t>
  </si>
  <si>
    <t>fyrkantig rörböj 80 mm, 72°, kort</t>
  </si>
  <si>
    <t>Kvadratrørsvinkel 80 mm, 72°, kort</t>
  </si>
  <si>
    <t>Firkantet rørkne 80 mm, 72°, kort</t>
  </si>
  <si>
    <t>Koljeno kvadratne cijevi 80 mm, 72°, kratko</t>
  </si>
  <si>
    <t>Quadratrohrbogen 100 mm, 72°, kurz</t>
  </si>
  <si>
    <t>Square downpipe elbow 100 mm, 72°, small</t>
  </si>
  <si>
    <t>coude de tuyau carré 100 mm, 72°, court</t>
  </si>
  <si>
    <t>Gomito per pluviale quadro 100 mm, 72°, corto</t>
  </si>
  <si>
    <t>Koleno hranatého svodu 100 mm, 72°, krátké</t>
  </si>
  <si>
    <t>Kolanko kwadratowe 100 mm, 72°, krótkie</t>
  </si>
  <si>
    <t>szögletes lefolyócső 100 mm, 72°, rövid</t>
  </si>
  <si>
    <t>štvorcové koleno 100 mm, 72°, krátke</t>
  </si>
  <si>
    <t>Vierkante pijpbocht 100 mm, 72°, kort</t>
  </si>
  <si>
    <t>Koleno kvadratne cevi 100 mm, 72°, kratko</t>
  </si>
  <si>
    <t>fyrkantig rörböj 100 mm, 72°, kort</t>
  </si>
  <si>
    <t>Kvadratrørsvinkel 100 mm, 72°, kort</t>
  </si>
  <si>
    <t>Firkantet rørkne 100 mm, 72°, kort</t>
  </si>
  <si>
    <t>Koljeno kvadratne cijevi 100 mm, 72°, kratko</t>
  </si>
  <si>
    <t>Quadratrohr 80 mm, Wasserfangkasten</t>
  </si>
  <si>
    <t>Square downpipe 80 mm, leader head</t>
  </si>
  <si>
    <t>tuyau de descente carré 80 mm, boîte à eau</t>
  </si>
  <si>
    <t>Cassetta di raccolta per pluviale quadro, 80 mm</t>
  </si>
  <si>
    <t>Hranatý svod 80 mm, sběrný kotlík</t>
  </si>
  <si>
    <t>Rura kwadratowa 80 mm, kosz zlewiskowy</t>
  </si>
  <si>
    <t>szögletes lefolyócső 80 mm, szögletes vízgyűjtő üst</t>
  </si>
  <si>
    <t>štvorcový zvod 80 mm, zberný kotlík</t>
  </si>
  <si>
    <t>Vierkante buis 80 mm, wateropvangbak</t>
  </si>
  <si>
    <t>Kvadratna cev 80 mm, zbiralnik vode</t>
  </si>
  <si>
    <t>fyrkantsrör 80 mm, vattenuppsamlingslåda</t>
  </si>
  <si>
    <t>Kvadratrør 80 mm, vandopsamlingskasse</t>
  </si>
  <si>
    <t>Firkantrenne 80 mm, vanndrenering</t>
  </si>
  <si>
    <t>Kvadratna cijev 80 mm, kutija za prihvat vode</t>
  </si>
  <si>
    <t>Quadratrohr 100 mm, Wasserfangkasten</t>
  </si>
  <si>
    <t>Square downpipe 100 mm, leader head</t>
  </si>
  <si>
    <t>tuyau de descente carré 100 mm, boîte à eau</t>
  </si>
  <si>
    <t>Cassetta di raccolta per pluviale quadro, 100 mm</t>
  </si>
  <si>
    <t>Hranatý svod 100 mm, sběrný kotlík</t>
  </si>
  <si>
    <t>Rura kwadratowa 100 mm, kosz zlewiskowy</t>
  </si>
  <si>
    <t>szögletes lefolyócső 100 mm, szögletes vízgyűjtő üst</t>
  </si>
  <si>
    <t>štvorcový zvod 100 mm, zberný kotlík</t>
  </si>
  <si>
    <t>Vierkante buis 100 mm, wateropvangbak</t>
  </si>
  <si>
    <t>Kvadratna cev 100 mm, zbiralnik vode</t>
  </si>
  <si>
    <t>fyrkantsrör 100 mm, vattenuppsamlingslåda</t>
  </si>
  <si>
    <t>Kvadratrør 100 mm, vandopsamlingskasse</t>
  </si>
  <si>
    <t>Firkantrenne 100 mm, vanndrenering</t>
  </si>
  <si>
    <t>Kvadratna cijev 100 mm, kutija za prihvat vode</t>
  </si>
  <si>
    <t>Quadratrohr 80 mm, Kessel</t>
  </si>
  <si>
    <t>Square downpipe 80 mm, boiler</t>
  </si>
  <si>
    <t>tuyau de descente carré 80 mm, naissance</t>
  </si>
  <si>
    <t>Bocchetta di scarico per pluviale quadro, 80 mm</t>
  </si>
  <si>
    <t>Hranatý svod 80 mm, kotlík</t>
  </si>
  <si>
    <t>Rura kwadratowa 80 mm, sztucer do rynny</t>
  </si>
  <si>
    <t>szögletes lefolyócső 80 mm, üst</t>
  </si>
  <si>
    <t>štvorcový zvod 80 mm, kotlík</t>
  </si>
  <si>
    <t>Vierkante buis 80 mm, ketel</t>
  </si>
  <si>
    <t>Kvadratna cev 80 mm, kotel</t>
  </si>
  <si>
    <t>fyrkantsrör 80 mm, panna</t>
  </si>
  <si>
    <t>Kvadratrør 80 mm, kammer</t>
  </si>
  <si>
    <t>Firkantrenne 80 mm, tappstykke</t>
  </si>
  <si>
    <t>Kvadratna cijev 80 mm, odvod</t>
  </si>
  <si>
    <t>Quadratrohr 100 mm, Kessel</t>
  </si>
  <si>
    <t>Square downpipe 100 mm, boiler</t>
  </si>
  <si>
    <t>tuyau de descente carré 100 mm, naissance</t>
  </si>
  <si>
    <t>Bocchetta di scarico per pluviale quadro, 100 mm</t>
  </si>
  <si>
    <t>Hranatý svod 100 mm, kotlík</t>
  </si>
  <si>
    <t>Rura kwadratowa 100 mm, sztucer do rynny</t>
  </si>
  <si>
    <t>szögletes lefolyócső 100 mm, üst</t>
  </si>
  <si>
    <t>štvorcový zvod 100 mm, kotlík</t>
  </si>
  <si>
    <t>Vierkante buis 100 mm, ketel</t>
  </si>
  <si>
    <t>Kvadratna cev 100 mm, kotel</t>
  </si>
  <si>
    <t>fyrkantsrör 100 mm, panna</t>
  </si>
  <si>
    <t>Kvadratrør 100 mm, kammer</t>
  </si>
  <si>
    <t>Firkantrenne 100 mm, tappstykke</t>
  </si>
  <si>
    <t>Kvadratna cijev 100 mm, odvod</t>
  </si>
  <si>
    <t>Quadratrohr 80 mm, Speiereinmündung</t>
  </si>
  <si>
    <t>Square downpipe 80 mm, parapet outlet</t>
  </si>
  <si>
    <t>tuyau de descente carré 80 mm, embranchement d’évacuation rond pour toits plats</t>
  </si>
  <si>
    <t>Bocchettone da incasso per pluviale quadro, 80 mm</t>
  </si>
  <si>
    <t>Hranatý svod 80 mm, fasádní kotlík se zaústěním</t>
  </si>
  <si>
    <t>Rura kwadratowa 80 mm, wylot zlewiskowy rury kwadratowej</t>
  </si>
  <si>
    <t>szögletes lefolyócső 80 mm, attikafal-vízgyűjtő üst</t>
  </si>
  <si>
    <t>štvorcový zvod 80 mm, fasádny kotlík so zaústením pre strešný chrlič</t>
  </si>
  <si>
    <t>Vierkante buis 80 mm, spuitmond</t>
  </si>
  <si>
    <t>Kvadratna cev 80 mm, ustje bljuvača</t>
  </si>
  <si>
    <t>fyrkantsrör 80 mm, pipsammanflöde</t>
  </si>
  <si>
    <t>Kvadratrør 80 mm, dræningsåbning</t>
  </si>
  <si>
    <t>Firkantrenne 80 mm, nedløpsåpning</t>
  </si>
  <si>
    <t>Kvadratna cijev 80 mm, bočni uljev</t>
  </si>
  <si>
    <t>Quadratrohr 100 mm, Speiereinmündung</t>
  </si>
  <si>
    <t>Square downpipe 100 mm, parapet outlet</t>
  </si>
  <si>
    <t>tuyau de descente carré 100 mm, embranchement d’évacuation rond pour toits plats</t>
  </si>
  <si>
    <t>Bocchettone da incasso per pluviale quadro, 100 mm</t>
  </si>
  <si>
    <t>Hranatý svod 100 mm, fasádní kotlík se zaústěním</t>
  </si>
  <si>
    <t>Rura kwadratowa 100 mm, wylot zlewiskowy rury kwadratowej</t>
  </si>
  <si>
    <t>szögletes lefolyócső 100 mm, attikafal-vízgyűjtő üst</t>
  </si>
  <si>
    <t>štvorcový zvod 100 mm, fasádny kotlík so zaústením pre strešný chrlič</t>
  </si>
  <si>
    <t>Vierkante buis 100 mm, spuitmond</t>
  </si>
  <si>
    <t>Kvadratna cev 100 mm, ustje bljuvača</t>
  </si>
  <si>
    <t>fyrkantsrör 100 mm, pipsammanflöde</t>
  </si>
  <si>
    <t>Kvadratrør 100 mm, dræningsåbning</t>
  </si>
  <si>
    <t>Firkantrenne 100 mm, nedløpsåpning</t>
  </si>
  <si>
    <t>Kvadratna cijev 100 mm, bočni uljev</t>
  </si>
  <si>
    <t>Quadratrohr 80 mm, Muffe</t>
  </si>
  <si>
    <t>Square downpipe 80 mm, outlet</t>
  </si>
  <si>
    <t>tuyau de descente carré 80 mm, manchon de jonction</t>
  </si>
  <si>
    <t>Riduzione per pluviale quadro, 80 mm</t>
  </si>
  <si>
    <t>Hranatý svod 80 mm, spojka</t>
  </si>
  <si>
    <t>Rura kwadratowa 80 mm, przejściówka na rurę</t>
  </si>
  <si>
    <t>szögletes lefolyócső 80 mm, karmantyú</t>
  </si>
  <si>
    <t>štvorcový zvod 80 mm, prechodka</t>
  </si>
  <si>
    <t>Vierkante buis 80 mm, mof</t>
  </si>
  <si>
    <t>Kvadratna cev 80 mm, objemka</t>
  </si>
  <si>
    <t>fyrkantsrör 80 mm, hylsa</t>
  </si>
  <si>
    <t>Kvadratrør 80 mm, muffe</t>
  </si>
  <si>
    <t>Firkantrenne 80 mm, muffe</t>
  </si>
  <si>
    <t>Kvadratna cijev 80 mm, kolčak</t>
  </si>
  <si>
    <t>Quadratrohr 100 mm, Muffe</t>
  </si>
  <si>
    <t>Square downpipe 100 mm, outlet</t>
  </si>
  <si>
    <t>tuyau de descente carré 100 mm, manchon de jonction</t>
  </si>
  <si>
    <t>Riduzione per pluviale quadro, 100 mm</t>
  </si>
  <si>
    <t>Hranatý svod 100 mm, spojka</t>
  </si>
  <si>
    <t>Rura kwadratowa 100 mm, przejściówka na rurę</t>
  </si>
  <si>
    <t>szögletes lefolyócső 100 mm, karmantyú</t>
  </si>
  <si>
    <t>štvorcový zvod 100 mm, prechodka</t>
  </si>
  <si>
    <t>Vierkante buis 100 mm, mof</t>
  </si>
  <si>
    <t>Kvadratna cev 100 mm, objemka</t>
  </si>
  <si>
    <t>fyrkantsrör 100 mm, hylsa</t>
  </si>
  <si>
    <t>Kvadratrør 100 mm, muffe</t>
  </si>
  <si>
    <t>Firkantrenne 100 mm, muffe</t>
  </si>
  <si>
    <t>Kvadratna cijev 100 mm, kolčak</t>
  </si>
  <si>
    <t>Quadratrohr 80 mm, mit Reinigungsöffnung</t>
  </si>
  <si>
    <t>Square downpipe 80 mm, with cleanout</t>
  </si>
  <si>
    <t>tuyau de descente carré 80 mm, avec ouverture de nettoyage</t>
  </si>
  <si>
    <t>Pluviale quadro 80 mm, con apertura d'ispezione</t>
  </si>
  <si>
    <t>Hranatý svod 80 mm, s čistícím otvorem</t>
  </si>
  <si>
    <t>Rura kwadratowa 80 mm, z otworem rewizyjnym</t>
  </si>
  <si>
    <t>szögletes lefolyócső 80 mm, tisztítónyílással</t>
  </si>
  <si>
    <t>štvorcový zvod 80 mm, s čistiacim otvorom</t>
  </si>
  <si>
    <t>Vierkante buis 80 mm, met reinigingsopening</t>
  </si>
  <si>
    <t>Kvadratna cev 80 mm, z odprtino za čiščenje</t>
  </si>
  <si>
    <t>fyrkantsrör 80 mm, med rengöringsöppning</t>
  </si>
  <si>
    <t>Kvadratrør 80 mm, med rengøringsåbning</t>
  </si>
  <si>
    <t>Firkantrenne 80 mm, med rengjøringsåpning</t>
  </si>
  <si>
    <t>Kvadratna cijev 80 mm, s revizionim otvorom</t>
  </si>
  <si>
    <t>Quadratrohr 100 mm, mit Reinigungsöffnung</t>
  </si>
  <si>
    <t>Square downpipe 100 mm, with cleanout</t>
  </si>
  <si>
    <t>tuyau de descente carré 100 mm, avec ouverture de nettoyage</t>
  </si>
  <si>
    <t>Pluviale quadro 100 mm, con apertura d'ispezione</t>
  </si>
  <si>
    <t>Hranatý svod 100 mm, s čistícím otvorem</t>
  </si>
  <si>
    <t>Rura kwadratowa 100 mm, z otworem rewizyjnym</t>
  </si>
  <si>
    <t>szögletes lefolyócső 100 mm, tisztítónyílással</t>
  </si>
  <si>
    <t>štvorcový zvod 100 mm, s čistiacim otvorom</t>
  </si>
  <si>
    <t>Vierkante buis 100 mm, met reinigingsopening</t>
  </si>
  <si>
    <t>Kvadratna cev 100 mm, z odprtino za čiščenje</t>
  </si>
  <si>
    <t>fyrkantsrör 100 mm, med rengöringsöppning</t>
  </si>
  <si>
    <t>Kvadratrør 100 mm, med rengøringsåbning</t>
  </si>
  <si>
    <t>Firkantrenne 100 mm, med rengjøringsåpning</t>
  </si>
  <si>
    <t>Kvadratna cijev 100 mm, s revizionim otvorom</t>
  </si>
  <si>
    <t>Wassersammler für Quadratrohr 100 mm</t>
  </si>
  <si>
    <t>Square downpipe 100 mm, with water collector</t>
  </si>
  <si>
    <t>collecteur d’eau pour tuyau de descente carré 100 mm</t>
  </si>
  <si>
    <t>Collettore d'acqua per pluviale quadro 100 mm</t>
  </si>
  <si>
    <t>Sběrač dešťové vody pro hranatý svod 100 mm</t>
  </si>
  <si>
    <t>Zbieracz deszczówki 100 mm</t>
  </si>
  <si>
    <t>automata esővízkivezető elem szögletes lefolyócsőhöz 100 mm</t>
  </si>
  <si>
    <t>zberač dažďovej vody pre štvorcový zvod 100 mm</t>
  </si>
  <si>
    <t>Waterverzamelaar voor vierkante buis 100 mm</t>
  </si>
  <si>
    <t>Zbiralnik vode za kvadratno cev 100 mm</t>
  </si>
  <si>
    <t>vattenuppsamlare för fyrkantsrör 100 mm</t>
  </si>
  <si>
    <t>Vandsamler til kvadratrør 100 mm</t>
  </si>
  <si>
    <t>Vannoppsamler til firkantrenne 100 mm</t>
  </si>
  <si>
    <t>Sakupljač vode za kvadratnu cijev od 100 mm</t>
  </si>
  <si>
    <t>Balkonniete 5 x 14 mm -  K 15 -  Material: Edelstahl mit Edelstahl-Dorn</t>
  </si>
  <si>
    <t>Balcony rivet 5 x 14 mm – K 15 - Material: Stainless steel with stainless pin</t>
  </si>
  <si>
    <t>rivet de balcon 5 x 14 mm –  K 15 –  matériau : inox avec tige inox</t>
  </si>
  <si>
    <t>Rivetto per balcone 5 x 14 mm - K 15 - Materiale: Acciaio inox con spina in acciaio inox</t>
  </si>
  <si>
    <t>Balkónové nýty 5 × 14 mm -  K 15 -  materiál: ušlechtilá ocel s nerezovými trny</t>
  </si>
  <si>
    <t>Nit do balkonów 5 x 14 mm – K 15 – Materiał: Stal nierdzewna z trzpieniem ze stali nierdzewnej</t>
  </si>
  <si>
    <t>erkélyszegecs 5 x 14 mm –  K 15 -  anyag: rozsdamentes acél fej és szegecsszár</t>
  </si>
  <si>
    <t>Balkónové nity 5 x 14 mm – K 15 – materiál: nerezová oceľ s tŕňom z nerezovej ocele</t>
  </si>
  <si>
    <t>Balkonklinknagel 5 x 14 mm - K 15 - materiaal: Roestvrij staal met roestvrijstalen doorn</t>
  </si>
  <si>
    <t>Balkonska zakovica 5 x 14 mm -  K 15 -  Material: Nerjavno jeklo z osnikom iz nerjavnega jekla</t>
  </si>
  <si>
    <t>balkongnit 5 x 14 mm - K 15 - material: rostfritt stål med rostfri dorn</t>
  </si>
  <si>
    <t>Balkonnitte 5 x 14 mm -  K 15 -  materiale: Rustfrit stål med dorn i rustfrit stål</t>
  </si>
  <si>
    <t>Balkongskjøter 5 x 14 mm – K 15 – materiale: rustfritt stål med stift i rustfritt stål</t>
  </si>
  <si>
    <t>Balkonska zakovica 5 x 14 mm – K 15 – materijal: Nehrđajući čelik s trnom od nehrđajućeg čelika</t>
  </si>
  <si>
    <t>Fassadenniete 5 x 14 mm -  K 16 -  Material: Aluminium mit Edelstahl-Dorn</t>
  </si>
  <si>
    <t>Façade rivet 5 x 14 mm – K 16 - Material: Aluminium with stainless pin</t>
  </si>
  <si>
    <t>rivet de façade 5 x 14 mm –  K 16 –  matériau : aluminium avec tige inox</t>
  </si>
  <si>
    <t>Rivetto per facciata 5 x 14 mm - K 16 - Materiale: Alluminio con spina in acciaio inox</t>
  </si>
  <si>
    <t>Fasádní nýty 5 × 14 mm -  K 16 -  materiál: hliník s nerezovými trny</t>
  </si>
  <si>
    <t>Nit do elewacji 5 x 14 mm – K 16 – Materiał: Aluminium z trzpieniem ze stali nierdzewnej</t>
  </si>
  <si>
    <t>homlokzati szegecs 5 x 14 mm –  K 16 -  anyag: alumínium rozsdamentes acél tüskével</t>
  </si>
  <si>
    <t>Fasádne nity 5 x 14 mm – K 16 – materiál: hliník s tŕňom z nerezovej ocele</t>
  </si>
  <si>
    <t>Gevelklinknagel 5 x 14 mm - K 16 - materiaal: Aluminium met roestvrijstalen doorn</t>
  </si>
  <si>
    <t>Fasadna zakovica 5 x 14 mm -  K 16 -  Material: Aluminij z osnikom iz nerjavnega jekla</t>
  </si>
  <si>
    <t>fasadnit 5 x 14 mm - K 16 - material: Aluminium med dorn i rostfritt stål</t>
  </si>
  <si>
    <t>Facadenitte 5 x 14 mm -  K 16 -  materiale: Aluminium med dorn i rustfrit stål</t>
  </si>
  <si>
    <t>Fasadeskjøter 5 x 14 mm – K 16 – materiale: aluminium med stift i rustfritt stål</t>
  </si>
  <si>
    <t>Fasadna zakovica 5 x 14 mm – K 16 – materijal: Aluminij s trnom od nehrđajućeg čelika</t>
  </si>
  <si>
    <t>Passend für PREFA Entwässerungsprodukte.</t>
  </si>
  <si>
    <t>Suitable for PREFA drainage products.</t>
  </si>
  <si>
    <t>Compatible avec les produits d’évacuation des eaux de pluie PREFA.</t>
  </si>
  <si>
    <t>Adatto per prodotti per smaltimento acque PREFA.</t>
  </si>
  <si>
    <t>Vhodné pro odvodňovací produkty PREFA.</t>
  </si>
  <si>
    <t>Pasuje do produktów PREFA do odprowadzania wody.</t>
  </si>
  <si>
    <t>PREFA vízelvezető termékekhez alkalmas.</t>
  </si>
  <si>
    <t>Hodí sa pre odvodňovacie produkty PREFA.</t>
  </si>
  <si>
    <t>Geschikt voor PREFA-afvoerproducten.</t>
  </si>
  <si>
    <t>Primerno za drenažne izdelke PREFA.</t>
  </si>
  <si>
    <t>Lämplig för PREFA dräneringsprodukter.</t>
  </si>
  <si>
    <t>Velegnet til PREFA drænprodukter.</t>
  </si>
  <si>
    <t>Egnet til PREFA-dreneringsprodukter.</t>
  </si>
  <si>
    <t>Prikladno za PREFA proizvode za odvodnju krova.</t>
  </si>
  <si>
    <t>Rinnenausführung:</t>
  </si>
  <si>
    <t>Gutter design:</t>
  </si>
  <si>
    <t>conception de gouttières:</t>
  </si>
  <si>
    <t>Finitura della grondaia:</t>
  </si>
  <si>
    <t>Provedení žlabu:</t>
  </si>
  <si>
    <t>Konstrukcja rynny:</t>
  </si>
  <si>
    <t>ereszkivitelezés:</t>
  </si>
  <si>
    <t>Vyhotovenie žľabu:</t>
  </si>
  <si>
    <t>Gootuitvoering:</t>
  </si>
  <si>
    <t>Izvedba žleba:</t>
  </si>
  <si>
    <t>utförande ränna:</t>
  </si>
  <si>
    <t>Tagrendedesign:</t>
  </si>
  <si>
    <t>Renneutførelse:</t>
  </si>
  <si>
    <t>Konstrukcija žlijeba:</t>
  </si>
  <si>
    <t>Quadratrohr 80x80mm</t>
  </si>
  <si>
    <t>square downpipe 80x80mm</t>
  </si>
  <si>
    <t>tuyau de descente carré 80x80mm</t>
  </si>
  <si>
    <t>Pluviale quadro 80x80mm</t>
  </si>
  <si>
    <t>Hranatý svod 80 × 80 mm</t>
  </si>
  <si>
    <t>Rura kwadratowa 80 x 80 mm</t>
  </si>
  <si>
    <t>szögletes lefolyócső 80x80 mm</t>
  </si>
  <si>
    <t>štvorcový zvod 80 x 80 mm</t>
  </si>
  <si>
    <t>Vierkante buis 80 x 80 mm</t>
  </si>
  <si>
    <t>Kvadratna cev 80x80mm</t>
  </si>
  <si>
    <t>fyrkantsrör 80 x 80 mm</t>
  </si>
  <si>
    <t>Kvadratrør 80x80mm</t>
  </si>
  <si>
    <t>firkantrenne 80 x 80 mm</t>
  </si>
  <si>
    <t>Kvadratna cijev 80x80 mm</t>
  </si>
  <si>
    <t>Quadratrohr 100x100mm</t>
  </si>
  <si>
    <t>tuyau de descente carré 100x100mm</t>
  </si>
  <si>
    <t>Pluviale quadro 100x100mm</t>
  </si>
  <si>
    <t>Hranatý svod 100 × 100 mm</t>
  </si>
  <si>
    <t>Rura kwadratowa 100 x 100 mm</t>
  </si>
  <si>
    <t>szögletes lefolyócső 100x100 mm</t>
  </si>
  <si>
    <t>štvorcový zvod 100 x 100 mm</t>
  </si>
  <si>
    <t>Vierkante buis 100 x 100 mm</t>
  </si>
  <si>
    <t>Kvadratna cev 100x100mm</t>
  </si>
  <si>
    <t>fyrkantsrör 100 x 100 mm</t>
  </si>
  <si>
    <t>Kvadratrør 100x100mm</t>
  </si>
  <si>
    <t>firkantrenne 100 x 100 mm</t>
  </si>
  <si>
    <t>Kvadratna cijev 100x100 mm</t>
  </si>
  <si>
    <t>Schweißnaht</t>
  </si>
  <si>
    <t>Welding seam</t>
  </si>
  <si>
    <t>cordon de soudure</t>
  </si>
  <si>
    <t>Saldatura</t>
  </si>
  <si>
    <t>Svar</t>
  </si>
  <si>
    <t>Szew spawalniczy</t>
  </si>
  <si>
    <t>hegesztési varrat</t>
  </si>
  <si>
    <t>zváraný spoj</t>
  </si>
  <si>
    <t>Lasnaad</t>
  </si>
  <si>
    <t>Zvar</t>
  </si>
  <si>
    <t>svetsnit</t>
  </si>
  <si>
    <t>Svejsesøm</t>
  </si>
  <si>
    <t>Sveiseskjøt</t>
  </si>
  <si>
    <t>Zavareni šav</t>
  </si>
  <si>
    <t>Ergänzungsband glatt</t>
  </si>
  <si>
    <t>Complementary coil smooth</t>
  </si>
  <si>
    <t>bande complémentaire lisse</t>
  </si>
  <si>
    <t>Nastro per lattoneria liscio</t>
  </si>
  <si>
    <t>Doplňkový svitek, hladký</t>
  </si>
  <si>
    <t>Uzupełniająca taśma elewacyjna gładka</t>
  </si>
  <si>
    <t>kiegészítő lemez sima</t>
  </si>
  <si>
    <t>doplnkový pás hladký</t>
  </si>
  <si>
    <t>Aanvullende band glad</t>
  </si>
  <si>
    <t>Dopolnilni trak gladek</t>
  </si>
  <si>
    <t>slätt kompletterande band</t>
  </si>
  <si>
    <t>Ekstra bånd, glat</t>
  </si>
  <si>
    <t>Fasadekompletteringsbånd, glatt</t>
  </si>
  <si>
    <t>Dopunska traka, glatka</t>
  </si>
  <si>
    <t>Ergänzungsband glatt mit Folie</t>
  </si>
  <si>
    <t>Complementary coil smooth with plastic</t>
  </si>
  <si>
    <t>bande complémentaire lisse avec film</t>
  </si>
  <si>
    <t>Nastro per lattoneria liscio con lamina</t>
  </si>
  <si>
    <t>Doplňkový svitek, hladký s fólií</t>
  </si>
  <si>
    <t>Uzupełniająca taśma elewacyjna gładka z folią</t>
  </si>
  <si>
    <t>kiegészítő lemez sima fóliával</t>
  </si>
  <si>
    <t>doplnkový pás hladký s fóliou</t>
  </si>
  <si>
    <t>Aanvullende band glad met folie</t>
  </si>
  <si>
    <t>Dopolnilni trak gladek s folijo</t>
  </si>
  <si>
    <t>slätt kompletterande band med folie</t>
  </si>
  <si>
    <t>Ekstra bånd, glat med folie</t>
  </si>
  <si>
    <t>Fasadekompletteringsbånd, glatt med folie</t>
  </si>
  <si>
    <t>Dopunska traka, glatka, s folijom</t>
  </si>
  <si>
    <t>Oberteil</t>
  </si>
  <si>
    <t>Upper part</t>
  </si>
  <si>
    <t>partie supérieure</t>
  </si>
  <si>
    <t>Parte superiore</t>
  </si>
  <si>
    <t>Horní díl</t>
  </si>
  <si>
    <t>Część górna</t>
  </si>
  <si>
    <t>felső rész</t>
  </si>
  <si>
    <t>horný diel</t>
  </si>
  <si>
    <t>Bovenste deel</t>
  </si>
  <si>
    <t>Zgornji del</t>
  </si>
  <si>
    <t>övre del</t>
  </si>
  <si>
    <t>Overdel</t>
  </si>
  <si>
    <t>Gornji dio</t>
  </si>
  <si>
    <t>Unterteil</t>
  </si>
  <si>
    <t>Lower part</t>
  </si>
  <si>
    <t>partie inférieure</t>
  </si>
  <si>
    <t>Parte inferiore</t>
  </si>
  <si>
    <t>Dolní díl</t>
  </si>
  <si>
    <t>Część dolna</t>
  </si>
  <si>
    <t>alsó rész</t>
  </si>
  <si>
    <t>spodný diel</t>
  </si>
  <si>
    <t>Onderste deel</t>
  </si>
  <si>
    <t>Spodnji del</t>
  </si>
  <si>
    <t>nedre del</t>
  </si>
  <si>
    <t>Underdel</t>
  </si>
  <si>
    <t>Donji dio</t>
  </si>
  <si>
    <t>DACHFLÄCHENFENSTER ÜBER 25° DACHNEIGUNG</t>
  </si>
  <si>
    <t>ROOF WINDOW/SKYLIGHT ABOVE 25° ROOF PITCH</t>
  </si>
  <si>
    <t>ABERGEMENT DE FENÊTRE DE TOIT POUR UNE PENTE DE TOIT SUPÉRIEURE À 25°</t>
  </si>
  <si>
    <t>FINESTRA PER TETTO CON PENDENZA DELLA COPERTURA SUPERIORE A 25°</t>
  </si>
  <si>
    <t>STŘEŠNÍ OKNO SE SKLONEM STŘECHY PŘES 25°</t>
  </si>
  <si>
    <t>OKNA DACHOWE DO DACHU POWYŻEJ 25° NACHYLENIA</t>
  </si>
  <si>
    <t>TETŐABLAKOK 25°-OS TETŐHAJLÁSSZÖG FELETT</t>
  </si>
  <si>
    <t>STREŠNÉ OKNO PRE STREŠNÝ SKLON VIAC AKO 25°</t>
  </si>
  <si>
    <t>DAKRAMEN BOVEN 25° DAKHELLING</t>
  </si>
  <si>
    <t>STREŠNO OKNO NAD 25° NAKLONOM STREHE</t>
  </si>
  <si>
    <t>TAKFÖNSTER ÖVER 25° TAKLUTNING</t>
  </si>
  <si>
    <t>TAGVINDUE OVER 25° TAGHÆLDNING</t>
  </si>
  <si>
    <t>TAKVINDU VED OVER 25° TAKVINKEL</t>
  </si>
  <si>
    <t>LEŽEĆI KROVNI PROZOR KOD NAGIBA KROVA PREKO 25°</t>
  </si>
  <si>
    <t>PREFA Innenecke L = 2.000 mm (mehrteilig)</t>
  </si>
  <si>
    <t>PREFA internal corner L = 2,000 mm (multipart)</t>
  </si>
  <si>
    <t>angle rentrant PREFA, L = 2 000 mm (plusieurs éléments)</t>
  </si>
  <si>
    <t>Angolo interno PREFA L = 2.000 mm (in più parti)</t>
  </si>
  <si>
    <t>PREFA vnitřní roh L = 2000 mm (vícedílný)</t>
  </si>
  <si>
    <t>Narożnik wewnętrzny PREFA L = 2000 mm (wieloczęściowy)</t>
  </si>
  <si>
    <t>PREFA belső sarok L = 2000 mm (többrészes)</t>
  </si>
  <si>
    <t>PREFA vnútorný rohový profil L = 2 000 mm (viacdielny)</t>
  </si>
  <si>
    <t>PREFA-binnenhoek L = 2.000 mm (meerdelig)</t>
  </si>
  <si>
    <t>Notranii vogal PREFA D = 2.000 mm (večdelni)</t>
  </si>
  <si>
    <t>PREFA innerhörn L = 2 000 mm (flerdelat)</t>
  </si>
  <si>
    <t>PREFA inderhjørne L = 2.000 mm (flerdelt)</t>
  </si>
  <si>
    <t>PREFA-innerhjørne L = 2000 mm (flerdelt)</t>
  </si>
  <si>
    <t>PREFA unutarnji kut L = 2.000 mm (višedijelni)</t>
  </si>
  <si>
    <t>PREFA Taschenprofil L = 2.500 mm gekantet</t>
  </si>
  <si>
    <t>PREFA pocket flashing L = 2,500 mm folded</t>
  </si>
  <si>
    <t>profil replié PREFA, L = 2 500 mm</t>
  </si>
  <si>
    <t>Profilo ripiegato PREFA L = 2.500 mm squadrato</t>
  </si>
  <si>
    <t>PREFA ukončovací profil L = 2500 mm hraněný</t>
  </si>
  <si>
    <t>KANTOWANY PROFIL PREFA DO WAŁU PROFILOWEGO L = 2500 mm</t>
  </si>
  <si>
    <t>PREFA zsebes profil L = 2500 mm hajtott</t>
  </si>
  <si>
    <t>PREFA kapsový profil L = 2 500 mm ohýbaný</t>
  </si>
  <si>
    <t>PREFA-zakprofiel L = 2.500 mm gevoegd</t>
  </si>
  <si>
    <t>Žepni profil PREFA D = 2.500 mm obrobljen</t>
  </si>
  <si>
    <t>PREFA fickprofil L = 2 500 mm kantad</t>
  </si>
  <si>
    <t>PREFA taskeprofil L = 2.500 mm kantet</t>
  </si>
  <si>
    <t>PREFA-lommeprofil L = 2500 mm kantet</t>
  </si>
  <si>
    <t>PREFA C profil L = 2.500 mm, kantiran</t>
  </si>
  <si>
    <t>PREFA Fuge.500</t>
  </si>
  <si>
    <t>PREFA joint 500</t>
  </si>
  <si>
    <t>Jointure 500 PREFA</t>
  </si>
  <si>
    <t>PREFA Fuga.500</t>
  </si>
  <si>
    <t>PREFA spára.500</t>
  </si>
  <si>
    <t>Fuga PREFA .500</t>
  </si>
  <si>
    <t>PREFA fuga.500</t>
  </si>
  <si>
    <t>PREFA škára.500</t>
  </si>
  <si>
    <t>PREFA-voeg.500</t>
  </si>
  <si>
    <t>PREFA fog.500</t>
  </si>
  <si>
    <t>PREFA Fuge.600</t>
  </si>
  <si>
    <t>PREFA joint 600</t>
  </si>
  <si>
    <t>Jointure 600 PREFA</t>
  </si>
  <si>
    <t>PREFA Fuga.600</t>
  </si>
  <si>
    <t>PREFA spára.600</t>
  </si>
  <si>
    <t>Fuga PREFA .600</t>
  </si>
  <si>
    <t>PREFA fuga.600</t>
  </si>
  <si>
    <t>PREFA škára.600</t>
  </si>
  <si>
    <t>PREFA-voeg.600</t>
  </si>
  <si>
    <t>PREFA fog.600</t>
  </si>
  <si>
    <t>PREFA Montagehilfe Sturmsicherungsclip für Materialstärke 1,5mm</t>
  </si>
  <si>
    <t>PREFA mounting aid stormclip for 1.5 mm thickness</t>
  </si>
  <si>
    <t>cale d’espacement pour clip tempête PREFA (épaisseur du matériau : 1,5 mm)</t>
  </si>
  <si>
    <t>Ausilio per il montaggio PREFA clip antivento per materiale di spessore 1,5 mm</t>
  </si>
  <si>
    <t>PREFA montážní pomůcka pro pojistné klipy proti větru, tloušťka materiálu 1,5 mm</t>
  </si>
  <si>
    <t>Przyrząd montażowy PREFA do klipsów zabezpieczeń odgromowych z materiału o grubości 1,5 mm</t>
  </si>
  <si>
    <t>PREFA szerelési segédeszköz viharkapocs 1,5 mm-es anyagvastagsághoz</t>
  </si>
  <si>
    <t>PREFA montážna pomôcka poistný veterný klip pre hrúbku materiálu 1,5 mm</t>
  </si>
  <si>
    <t>PREFA-montagehulp stormbeveiligingsclip voor materiaaldikte 1,5 mm</t>
  </si>
  <si>
    <t>Pripomoček za montažo PREFA za varnostne sponke za debelino materiala 1,5 mm</t>
  </si>
  <si>
    <t>PREFA monteringshjälp stormsäkerhetsklämma för materialtjocklek 1,5 mm</t>
  </si>
  <si>
    <t>PREFA monteringshjælp stormsikringsclips til materialetykkelse 1,5mm</t>
  </si>
  <si>
    <t>PREFA-monteringshjelp stormsikringsklips til materialtykkelse 1,5mm</t>
  </si>
  <si>
    <t>PREFA pomagalo za montažu držača za zaštitu od olujnog nevremena za debljinu materijala 1,5 mm</t>
  </si>
  <si>
    <t>SONDERRINNENWINKEL – 3D</t>
  </si>
  <si>
    <t>SPECIAL INTERIOR CORNER BRACKET - 3D</t>
  </si>
  <si>
    <t>ÉQUERRE DE GOUTTIÈRE RÉALISÉE SUR COMMANDE (3D)</t>
  </si>
  <si>
    <t>Roh žlabu, zakázková výroba 3D</t>
  </si>
  <si>
    <t>EGYEDI SZEGLET – 3D</t>
  </si>
  <si>
    <t>SPECIALRENDEVINKEL – 3D</t>
  </si>
  <si>
    <t xml:space="preserve">SONDER- ERHEBUNGSBOGEN </t>
  </si>
  <si>
    <t>SPECIAL DATA SURVEY FORM</t>
  </si>
  <si>
    <r>
      <rPr>
        <sz val="11"/>
        <color theme="1"/>
        <rFont val="Calibri"/>
        <family val="2"/>
        <scheme val="minor"/>
      </rPr>
      <t>FORMULAIRE DE COMMANDE : PRODUITS SPÉCIAUX</t>
    </r>
  </si>
  <si>
    <t>Dotazník - specifikace výrobku</t>
  </si>
  <si>
    <t>FELMÉRÉSI ADATLAP EGYEDI TERMÉK</t>
  </si>
  <si>
    <t>RINNENWINKEL 2D</t>
  </si>
  <si>
    <t>GUTTER ANGLE 2D</t>
  </si>
  <si>
    <r>
      <rPr>
        <sz val="11"/>
        <color theme="1"/>
        <rFont val="Calibri"/>
        <family val="2"/>
        <scheme val="minor"/>
      </rPr>
      <t>ÉQUERRE DE GOUTTIÈRE 2D</t>
    </r>
  </si>
  <si>
    <t>Roh žlabu 2D</t>
  </si>
  <si>
    <t>SZEGLET 2D</t>
  </si>
  <si>
    <t>RINNENWINKEL 3D</t>
  </si>
  <si>
    <r>
      <rPr>
        <sz val="11"/>
        <color theme="1"/>
        <rFont val="Calibri"/>
        <family val="2"/>
        <scheme val="minor"/>
      </rPr>
      <t>GUTTER ANGLE 3D</t>
    </r>
  </si>
  <si>
    <r>
      <rPr>
        <sz val="11"/>
        <color theme="1"/>
        <rFont val="Calibri"/>
        <family val="2"/>
        <scheme val="minor"/>
      </rPr>
      <t>ÉQUERRE DE GOUTTIÈRE 3D</t>
    </r>
  </si>
  <si>
    <t>Roh žlabu 3D</t>
  </si>
  <si>
    <t>SZEGLET 3D</t>
  </si>
  <si>
    <t>ROHRBOGEN</t>
  </si>
  <si>
    <t>DOWNPIPE ELBOW</t>
  </si>
  <si>
    <t>COUDE</t>
  </si>
  <si>
    <t>Koleno</t>
  </si>
  <si>
    <t>CSŐÍV</t>
  </si>
  <si>
    <t>WASSERFANGKASTEN</t>
  </si>
  <si>
    <t>WATER COLLECTION BOXES</t>
  </si>
  <si>
    <t>BOÎTE À EAU</t>
  </si>
  <si>
    <t>Sběrný kotlík</t>
  </si>
  <si>
    <t>VÍZGYŰJTŐÜST</t>
  </si>
  <si>
    <t>ROHREINMÜNDUNG (EINSEITIG)</t>
  </si>
  <si>
    <t>DOWNPIPE BRANCH SINGLE</t>
  </si>
  <si>
    <r>
      <rPr>
        <sz val="11"/>
        <color theme="1"/>
        <rFont val="Calibri"/>
        <family val="2"/>
        <scheme val="minor"/>
      </rPr>
      <t>EMBRANCHEMENT (SIMPLE)</t>
    </r>
  </si>
  <si>
    <t>Odbočka svodu (jednostranná)</t>
  </si>
  <si>
    <t>CSŐBECSATLAKOZÁS (EGYOLDALAS)</t>
  </si>
  <si>
    <t>ROHREINMÜNDUNG (ZWEISEITIG)</t>
  </si>
  <si>
    <t>DOWNPIPE BRANCH DOUBLE</t>
  </si>
  <si>
    <r>
      <rPr>
        <sz val="11"/>
        <color theme="1"/>
        <rFont val="Calibri"/>
        <family val="2"/>
        <scheme val="minor"/>
      </rPr>
      <t>EMBRANCHEMENT (DOUBLE)</t>
    </r>
  </si>
  <si>
    <t>Odbočka svodu (dvoustranná)</t>
  </si>
  <si>
    <t>CSŐBECSATLAKOZÁS (KÉTOLDALAS)</t>
  </si>
  <si>
    <t>QUADRATROHREINMÜNDUNG (EINSEITIG)</t>
  </si>
  <si>
    <t>SQARE DOWNPIPE BRANCH SINGLE</t>
  </si>
  <si>
    <r>
      <rPr>
        <sz val="11"/>
        <color theme="1"/>
        <rFont val="Calibri"/>
        <family val="2"/>
        <scheme val="minor"/>
      </rPr>
      <t>EMBRANCHEMENT POUR TUYAU DE DESCENTE CARRÉ (SIMPLE)</t>
    </r>
  </si>
  <si>
    <t>Odbočka hranatého svodu (jednostranná)</t>
  </si>
  <si>
    <t>SZÖGLETES CSŐBECSATLAKOZÁS (EGYOLDALAS)</t>
  </si>
  <si>
    <t>QUADRATROHREINMÜNDUNG (ZWEISEITIG)</t>
  </si>
  <si>
    <t>SQUARE DOWNPIPE BRANCH DOUBLE</t>
  </si>
  <si>
    <r>
      <rPr>
        <sz val="11"/>
        <color theme="1"/>
        <rFont val="Calibri"/>
        <family val="2"/>
        <scheme val="minor"/>
      </rPr>
      <t>EMBRANCHEMENT POUR TUYAU DE DESCENTE CARRÉ (DOUBLE)</t>
    </r>
  </si>
  <si>
    <t>Odbočka hranatého svodu (dvoustanná)</t>
  </si>
  <si>
    <t>SZÖGLETES CSŐBECSATLAKOZÁS (KÉTOLDALAS)</t>
  </si>
  <si>
    <t>QUADRATROHR- SOCKELKNIE</t>
  </si>
  <si>
    <t>SQUARE DOWNPIPE SWAN NECK</t>
  </si>
  <si>
    <t>COUDE ÉTAGE POUR TUYAU DE DESCENTE CARRÉ</t>
  </si>
  <si>
    <t>Soklové koleno hranatého svodu</t>
  </si>
  <si>
    <t>SZÖGLETES LEFOLYÓCSŐ - LÁBAZATI ELEM</t>
  </si>
  <si>
    <t xml:space="preserve">SOCKELKNIE </t>
  </si>
  <si>
    <t>SWAN NECK</t>
  </si>
  <si>
    <t>COUDE ÉTAGE</t>
  </si>
  <si>
    <t xml:space="preserve">lábazati elem </t>
  </si>
  <si>
    <t>QUADRATROHR WASSERFANGKASTEN</t>
  </si>
  <si>
    <t>SQUARE DOWNPIPE WATER COLLECTION BOXES</t>
  </si>
  <si>
    <t>BOÎTE À EAU POUR TUYAU DE DESCENTE CARRÉ</t>
  </si>
  <si>
    <t>Sběrný kotlík s hranatým vyústěním</t>
  </si>
  <si>
    <t>SZÖGLETES LEFOLYÓCSŐ VÍZGYŰJTŐÜST</t>
  </si>
  <si>
    <t>roof pitch</t>
  </si>
  <si>
    <t>pente de toit</t>
  </si>
  <si>
    <t>Střešní sklon</t>
  </si>
  <si>
    <t>Tetőhajlásszög</t>
  </si>
  <si>
    <t>Außenrinnenwinkel</t>
  </si>
  <si>
    <t>external gutter corner</t>
  </si>
  <si>
    <t>équerre pour angle sortant de gouttière</t>
  </si>
  <si>
    <t>Roh žlabu (vnější)</t>
  </si>
  <si>
    <t>Ereszcsatorna külső szeglet</t>
  </si>
  <si>
    <t>Innenrinnenwinkel</t>
  </si>
  <si>
    <t>internal gutter corner</t>
  </si>
  <si>
    <t>équerre pour angle rentrant de gouttière</t>
  </si>
  <si>
    <t>Roh žlabu (vnitřní)</t>
  </si>
  <si>
    <t>Ereszcsatorna belső szeglet</t>
  </si>
  <si>
    <t>Quadratrohr 100x80mm</t>
  </si>
  <si>
    <t>square downpipe 100x80mm</t>
  </si>
  <si>
    <t>tuyau de descente carré 100x80mm</t>
  </si>
  <si>
    <t>Hranatý svod 100x80mm</t>
  </si>
  <si>
    <t>Szögletes lefolyócső 100x80mm</t>
  </si>
  <si>
    <t>PREFA Startprofil L = 2.000 mm P.10 Sonderfarbe</t>
  </si>
  <si>
    <t>profil de départ; L = 2 000 mm P.10 autre teinte“</t>
  </si>
  <si>
    <t>PREFA startovací profil, délka = 2.000 mm, P10 - zakázkové lakování</t>
  </si>
  <si>
    <t>PREFA Startprofil H = 2.000 mm P.10 egyedi színben</t>
  </si>
  <si>
    <t>PREFA Taschenprofil L = 2.500 mm (Haltewinkel)</t>
  </si>
  <si>
    <t>Profil d’accrochage PREFA L = 2 500 mm</t>
  </si>
  <si>
    <t>PREFA zásuvná kapsa, délka = 2500 mm ( ukončovacé profil)</t>
  </si>
  <si>
    <t>PREFA Zsebesprofil H = 2.500 mm (Tartóelem)</t>
  </si>
  <si>
    <t>Breite in Dachneigung gemessen</t>
  </si>
  <si>
    <r>
      <rPr>
        <sz val="11"/>
        <color theme="1"/>
        <rFont val="Calibri"/>
        <family val="2"/>
        <scheme val="minor"/>
      </rPr>
      <t>Width measured in roof pitch</t>
    </r>
  </si>
  <si>
    <r>
      <rPr>
        <sz val="11"/>
        <color theme="1"/>
        <rFont val="Calibri"/>
        <family val="2"/>
        <scheme val="minor"/>
      </rPr>
      <t>largeur mesurée selon la pente de toit</t>
    </r>
  </si>
  <si>
    <t>Šířka měřená ve střešním sklonu</t>
  </si>
  <si>
    <t>Szélesség a hajlás irányában mérve</t>
  </si>
  <si>
    <t>Width</t>
  </si>
  <si>
    <r>
      <rPr>
        <sz val="11"/>
        <color theme="1"/>
        <rFont val="Calibri"/>
        <family val="2"/>
        <scheme val="minor"/>
      </rPr>
      <t>largeur</t>
    </r>
  </si>
  <si>
    <t xml:space="preserve">Szélesség  </t>
  </si>
  <si>
    <t>Abstand</t>
  </si>
  <si>
    <t>distance</t>
  </si>
  <si>
    <t>Odstup</t>
  </si>
  <si>
    <t>Távolság</t>
  </si>
  <si>
    <t>Dimension</t>
  </si>
  <si>
    <t>dimension</t>
  </si>
  <si>
    <t xml:space="preserve">Dimenze </t>
  </si>
  <si>
    <t xml:space="preserve">Méret  </t>
  </si>
  <si>
    <t>Verankerungsgrund</t>
  </si>
  <si>
    <t>structural substrate</t>
  </si>
  <si>
    <t>Nosná konstrukce obvodového pláště</t>
  </si>
  <si>
    <t>Teherhordó alap</t>
  </si>
  <si>
    <t>Saumstreifenlänge</t>
  </si>
  <si>
    <t>starter strip lenght</t>
  </si>
  <si>
    <t>Délka podkladního pásu</t>
  </si>
  <si>
    <t>Ereszhossz</t>
  </si>
  <si>
    <t>Wandrautenhaft für 29 x 29</t>
  </si>
  <si>
    <t>rhomboid roof clip 29 x 29</t>
  </si>
  <si>
    <t>Příponka pro fasádní šablonu 29 x 29</t>
  </si>
  <si>
    <t>29 x 29 falburkoló rombusz hafter</t>
  </si>
  <si>
    <t xml:space="preserve">Verbindungswinkel </t>
  </si>
  <si>
    <t>corner liner</t>
  </si>
  <si>
    <t>Spojovací roh nosného roštu</t>
  </si>
  <si>
    <t>Csatlakozási szög</t>
  </si>
  <si>
    <t>mind. 10 mm</t>
  </si>
  <si>
    <t>minimum round about 3/8 of an inch</t>
  </si>
  <si>
    <t>min. 10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</si>
</sst>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quot;mm&quot;"/>
    <numFmt numFmtId="165" formatCode="0.0\ &quot;°&quot;"/>
    <numFmt numFmtId="166" formatCode="0.0"/>
    <numFmt numFmtId="167" formatCode="\(0.00\)"/>
    <numFmt numFmtId="168" formatCode="0.0%"/>
  </numFmts>
  <fonts count="41">
    <font>
      <sz val="11"/>
      <color theme="1"/>
      <name val="Calibri"/>
      <family val="2"/>
      <scheme val="minor"/>
    </font>
    <font>
      <b/>
      <sz val="11"/>
      <color theme="1"/>
      <name val="Calibri"/>
      <family val="2"/>
      <scheme val="minor"/>
    </font>
    <font>
      <sz val="11"/>
      <color theme="1"/>
      <name val="Arial"/>
      <family val="2"/>
    </font>
    <font>
      <vertAlign val="superscript"/>
      <sz val="11"/>
      <color indexed="8"/>
      <name val="Arial"/>
      <family val="2"/>
    </font>
    <font>
      <sz val="11"/>
      <color indexed="8"/>
      <name val="Arial"/>
      <family val="2"/>
    </font>
    <font>
      <sz val="11"/>
      <color rgb="FF000000"/>
      <name val="Calibri"/>
      <family val="2"/>
      <scheme val="minor"/>
    </font>
    <font>
      <sz val="10"/>
      <color rgb="FF000000"/>
      <name val="Menlo"/>
      <family val="2"/>
    </font>
    <font>
      <sz val="10"/>
      <color rgb="FF000000"/>
      <name val="Calibri"/>
      <family val="2"/>
      <scheme val="minor"/>
    </font>
    <font>
      <sz val="11"/>
      <color theme="1"/>
      <name val="Calibri"/>
      <family val="2"/>
    </font>
    <font>
      <sz val="11"/>
      <name val="Calibri"/>
      <family val="2"/>
      <scheme val="minor"/>
    </font>
    <font>
      <sz val="13"/>
      <color theme="1"/>
      <name val="Calibri"/>
      <family val="2"/>
      <scheme val="minor"/>
    </font>
    <font>
      <vertAlign val="subscript"/>
      <sz val="13"/>
      <color rgb="FF000000"/>
      <name val="Calibri"/>
      <family val="2"/>
      <scheme val="minor"/>
    </font>
    <font>
      <b/>
      <sz val="9"/>
      <color indexed="81"/>
      <name val="Segoe UI"/>
      <family val="2"/>
    </font>
    <font>
      <b/>
      <sz val="18"/>
      <color rgb="FFFF0000"/>
      <name val="Calibri"/>
      <family val="2"/>
      <scheme val="minor"/>
    </font>
    <font>
      <sz val="10"/>
      <color theme="1"/>
      <name val="Calibri"/>
      <family val="2"/>
      <scheme val="minor"/>
    </font>
    <font>
      <b/>
      <sz val="10"/>
      <color theme="1"/>
      <name val="Calibri"/>
      <family val="2"/>
      <scheme val="minor"/>
    </font>
    <font>
      <b/>
      <sz val="11"/>
      <name val="Arial"/>
      <family val="2"/>
    </font>
    <font>
      <sz val="11"/>
      <name val="Arial"/>
      <family val="2"/>
    </font>
    <font>
      <sz val="11"/>
      <color theme="0"/>
      <name val="Arial"/>
      <family val="2"/>
    </font>
    <font>
      <b/>
      <u/>
      <sz val="13"/>
      <name val="Calibri"/>
      <family val="2"/>
      <scheme val="minor"/>
    </font>
    <font>
      <sz val="9"/>
      <color theme="0" tint="-0.14999847407452621"/>
      <name val="Calibri"/>
      <family val="2"/>
      <scheme val="minor"/>
    </font>
    <font>
      <sz val="11"/>
      <color rgb="FF000000"/>
      <name val="Arial"/>
      <family val="2"/>
    </font>
    <font>
      <vertAlign val="superscript"/>
      <sz val="11"/>
      <color rgb="FF000000"/>
      <name val="Arial"/>
      <family val="2"/>
    </font>
    <font>
      <vertAlign val="subscript"/>
      <sz val="11"/>
      <name val="Arial"/>
      <family val="2"/>
    </font>
    <font>
      <sz val="10"/>
      <name val="Calibri"/>
      <family val="2"/>
      <scheme val="minor"/>
    </font>
    <font>
      <b/>
      <sz val="10"/>
      <name val="Calibri"/>
      <family val="2"/>
      <scheme val="minor"/>
    </font>
    <font>
      <sz val="10"/>
      <name val="Slimbach LT"/>
    </font>
    <font>
      <sz val="9"/>
      <name val="Slimbach LT"/>
    </font>
    <font>
      <sz val="9"/>
      <name val="Calibri"/>
      <family val="2"/>
    </font>
    <font>
      <sz val="9"/>
      <color theme="0"/>
      <name val="Calibri"/>
      <family val="2"/>
      <scheme val="minor"/>
    </font>
    <font>
      <sz val="10"/>
      <color theme="0"/>
      <name val="Arial"/>
      <family val="2"/>
    </font>
    <font>
      <sz val="11"/>
      <color theme="0"/>
      <name val="Calibri"/>
      <family val="2"/>
      <scheme val="minor"/>
    </font>
    <font>
      <sz val="10"/>
      <color theme="0" tint="-0.499984740745262"/>
      <name val="Calibri"/>
      <family val="2"/>
      <scheme val="minor"/>
    </font>
    <font>
      <sz val="11"/>
      <color theme="1"/>
      <name val="Calibri"/>
      <family val="2"/>
      <scheme val="minor"/>
    </font>
    <font>
      <b/>
      <u/>
      <sz val="11"/>
      <color theme="1"/>
      <name val="Calibri"/>
      <family val="2"/>
      <scheme val="minor"/>
    </font>
    <font>
      <sz val="11"/>
      <color theme="0" tint="-0.34998626667073579"/>
      <name val="Calibri"/>
      <family val="2"/>
      <scheme val="minor"/>
    </font>
    <font>
      <sz val="10"/>
      <color theme="0"/>
      <name val="Calibri"/>
      <family val="2"/>
      <scheme val="minor"/>
    </font>
    <font>
      <vertAlign val="superscript"/>
      <sz val="11"/>
      <color theme="1"/>
      <name val="Calibri"/>
      <family val="2"/>
    </font>
    <font>
      <sz val="11"/>
      <color rgb="FFFFFF00"/>
      <name val="Calibri"/>
      <family val="2"/>
      <scheme val="minor"/>
    </font>
    <font>
      <vertAlign val="subscript"/>
      <sz val="11"/>
      <color rgb="FF000000"/>
      <name val="Calibri"/>
      <family val="2"/>
      <scheme val="minor"/>
    </font>
    <font>
      <vertAlign val="subscrip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bottom style="dotted">
        <color auto="1"/>
      </bottom>
      <diagonal/>
    </border>
    <border>
      <left/>
      <right/>
      <top style="dotted">
        <color auto="1"/>
      </top>
      <bottom style="dotted">
        <color auto="1"/>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33" fillId="0" borderId="0" applyFont="0" applyFill="0" applyBorder="0" applyAlignment="0" applyProtection="0"/>
  </cellStyleXfs>
  <cellXfs count="168">
    <xf numFmtId="0" fontId="0" fillId="0" borderId="0" xfId="0"/>
    <xf numFmtId="0" fontId="2" fillId="0" borderId="0" xfId="0" applyFont="1" applyAlignment="1">
      <alignment horizontal="left" vertical="center"/>
    </xf>
    <xf numFmtId="0" fontId="13" fillId="0" borderId="0" xfId="0" applyFont="1"/>
    <xf numFmtId="0" fontId="13" fillId="0" borderId="0" xfId="0" applyFont="1" applyAlignment="1">
      <alignment horizontal="right" vertical="center"/>
    </xf>
    <xf numFmtId="0" fontId="0" fillId="0" borderId="10" xfId="0" applyBorder="1"/>
    <xf numFmtId="0" fontId="0" fillId="0" borderId="12" xfId="0" applyBorder="1"/>
    <xf numFmtId="0" fontId="14" fillId="0" borderId="0" xfId="0" applyFont="1"/>
    <xf numFmtId="0" fontId="14" fillId="0" borderId="0" xfId="0" applyFont="1" applyAlignment="1">
      <alignment horizontal="right" vertical="center"/>
    </xf>
    <xf numFmtId="0" fontId="14" fillId="0" borderId="0" xfId="0" applyFont="1" applyAlignment="1">
      <alignment horizontal="right"/>
    </xf>
    <xf numFmtId="0" fontId="14" fillId="0" borderId="11" xfId="0" applyFont="1" applyBorder="1"/>
    <xf numFmtId="0" fontId="14" fillId="0" borderId="13" xfId="0" applyFont="1" applyBorder="1"/>
    <xf numFmtId="0" fontId="14" fillId="0" borderId="14" xfId="0" applyFont="1" applyBorder="1"/>
    <xf numFmtId="0" fontId="15" fillId="0" borderId="1" xfId="0" applyFont="1" applyBorder="1"/>
    <xf numFmtId="0" fontId="14" fillId="0" borderId="2" xfId="0" applyFont="1" applyBorder="1"/>
    <xf numFmtId="0" fontId="14" fillId="0" borderId="10" xfId="0" applyFont="1" applyBorder="1"/>
    <xf numFmtId="0" fontId="14" fillId="0" borderId="0" xfId="0" applyFont="1" applyAlignment="1">
      <alignment horizontal="left" indent="1"/>
    </xf>
    <xf numFmtId="0" fontId="14" fillId="0" borderId="12" xfId="0" applyFont="1" applyBorder="1"/>
    <xf numFmtId="0" fontId="0" fillId="0" borderId="1" xfId="0" applyBorder="1"/>
    <xf numFmtId="0" fontId="14" fillId="0" borderId="3" xfId="0" applyFont="1" applyBorder="1"/>
    <xf numFmtId="0" fontId="14" fillId="0" borderId="1" xfId="0" applyFont="1" applyBorder="1"/>
    <xf numFmtId="0" fontId="15" fillId="0" borderId="0" xfId="0" applyFont="1" applyAlignment="1">
      <alignment horizontal="left"/>
    </xf>
    <xf numFmtId="0" fontId="0" fillId="0" borderId="2" xfId="0" applyBorder="1"/>
    <xf numFmtId="0" fontId="10" fillId="0" borderId="1" xfId="0" applyFont="1" applyBorder="1" applyAlignment="1">
      <alignment vertical="center"/>
    </xf>
    <xf numFmtId="0" fontId="0" fillId="0" borderId="17" xfId="0" applyBorder="1"/>
    <xf numFmtId="0" fontId="0" fillId="0" borderId="18" xfId="0" applyBorder="1"/>
    <xf numFmtId="0" fontId="1" fillId="0" borderId="17" xfId="0" applyFont="1" applyBorder="1" applyAlignment="1">
      <alignment horizontal="right"/>
    </xf>
    <xf numFmtId="0" fontId="0" fillId="2" borderId="0" xfId="0" applyFill="1"/>
    <xf numFmtId="0" fontId="16" fillId="2" borderId="0" xfId="0" applyFont="1" applyFill="1" applyAlignment="1">
      <alignment vertical="center"/>
    </xf>
    <xf numFmtId="0" fontId="0" fillId="2" borderId="7" xfId="0" applyFill="1" applyBorder="1"/>
    <xf numFmtId="0" fontId="0" fillId="2" borderId="8" xfId="0" applyFill="1" applyBorder="1"/>
    <xf numFmtId="0" fontId="17" fillId="2" borderId="8" xfId="0" applyFont="1" applyFill="1" applyBorder="1"/>
    <xf numFmtId="0" fontId="0" fillId="2" borderId="9" xfId="0" applyFill="1" applyBorder="1"/>
    <xf numFmtId="0" fontId="0" fillId="2" borderId="10" xfId="0" applyFill="1" applyBorder="1"/>
    <xf numFmtId="0" fontId="17" fillId="2" borderId="0" xfId="0" applyFont="1" applyFill="1"/>
    <xf numFmtId="0" fontId="0" fillId="2" borderId="11" xfId="0" applyFill="1" applyBorder="1"/>
    <xf numFmtId="0" fontId="9" fillId="2" borderId="0" xfId="0" applyFont="1" applyFill="1"/>
    <xf numFmtId="0" fontId="19" fillId="2" borderId="0" xfId="0" applyFont="1" applyFill="1"/>
    <xf numFmtId="0" fontId="18" fillId="2" borderId="0" xfId="0" applyFont="1" applyFill="1"/>
    <xf numFmtId="0" fontId="0" fillId="2" borderId="12" xfId="0" applyFill="1" applyBorder="1"/>
    <xf numFmtId="0" fontId="0" fillId="2" borderId="13" xfId="0" applyFill="1" applyBorder="1"/>
    <xf numFmtId="0" fontId="9" fillId="2" borderId="13" xfId="0" applyFont="1" applyFill="1" applyBorder="1"/>
    <xf numFmtId="0" fontId="18" fillId="2" borderId="13" xfId="0" applyFont="1" applyFill="1" applyBorder="1"/>
    <xf numFmtId="0" fontId="0" fillId="2" borderId="14" xfId="0" applyFill="1" applyBorder="1"/>
    <xf numFmtId="0" fontId="20" fillId="2" borderId="0" xfId="0" applyFont="1" applyFill="1" applyAlignment="1">
      <alignment vertical="center"/>
    </xf>
    <xf numFmtId="0" fontId="2" fillId="0" borderId="0" xfId="0" applyFont="1" applyAlignment="1">
      <alignment horizontal="center" vertical="center"/>
    </xf>
    <xf numFmtId="0" fontId="2" fillId="0" borderId="0" xfId="0" quotePrefix="1" applyFont="1" applyAlignment="1">
      <alignment horizontal="left" vertical="center"/>
    </xf>
    <xf numFmtId="0" fontId="0" fillId="0" borderId="0" xfId="0" applyAlignment="1">
      <alignment horizontal="left" vertical="center"/>
    </xf>
    <xf numFmtId="0" fontId="24" fillId="0" borderId="0" xfId="0" applyFont="1" applyAlignment="1">
      <alignment vertical="center"/>
    </xf>
    <xf numFmtId="0" fontId="24" fillId="0" borderId="0" xfId="0" applyFont="1"/>
    <xf numFmtId="0" fontId="24" fillId="0" borderId="0" xfId="0" applyFont="1" applyAlignment="1">
      <alignment horizontal="right" vertical="center"/>
    </xf>
    <xf numFmtId="0" fontId="24" fillId="0" borderId="0" xfId="0" applyFont="1" applyAlignment="1">
      <alignment vertical="center" wrapText="1"/>
    </xf>
    <xf numFmtId="165" fontId="24" fillId="0" borderId="0" xfId="0" applyNumberFormat="1" applyFont="1" applyAlignment="1">
      <alignment vertical="center"/>
    </xf>
    <xf numFmtId="164" fontId="24"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xf>
    <xf numFmtId="0" fontId="15" fillId="0" borderId="0" xfId="0" applyFont="1"/>
    <xf numFmtId="0" fontId="26" fillId="0" borderId="0" xfId="0" applyFont="1" applyAlignment="1">
      <alignment vertical="center"/>
    </xf>
    <xf numFmtId="166" fontId="26" fillId="0" borderId="0" xfId="0" applyNumberFormat="1" applyFont="1" applyAlignment="1">
      <alignment vertical="center"/>
    </xf>
    <xf numFmtId="0" fontId="26" fillId="0" borderId="0" xfId="0" applyFont="1" applyAlignment="1">
      <alignment horizontal="right" vertical="center"/>
    </xf>
    <xf numFmtId="165" fontId="25" fillId="0" borderId="0" xfId="0" applyNumberFormat="1" applyFont="1" applyAlignment="1">
      <alignment horizontal="right" vertical="center"/>
    </xf>
    <xf numFmtId="0" fontId="25" fillId="0" borderId="0" xfId="0" applyFont="1" applyAlignment="1">
      <alignment horizontal="right" vertical="center"/>
    </xf>
    <xf numFmtId="0" fontId="0" fillId="0" borderId="18" xfId="0" applyBorder="1" applyProtection="1">
      <protection locked="0"/>
    </xf>
    <xf numFmtId="0" fontId="20" fillId="2" borderId="0" xfId="0" applyFont="1" applyFill="1" applyAlignment="1" applyProtection="1">
      <alignment vertical="center"/>
      <protection locked="0"/>
    </xf>
    <xf numFmtId="0" fontId="0" fillId="0" borderId="0" xfId="0" applyProtection="1">
      <protection locked="0"/>
    </xf>
    <xf numFmtId="0" fontId="1" fillId="0" borderId="0" xfId="0" applyFont="1" applyAlignment="1" applyProtection="1">
      <alignment horizontal="right"/>
      <protection locked="0"/>
    </xf>
    <xf numFmtId="0" fontId="0" fillId="0" borderId="22" xfId="0" applyBorder="1" applyAlignment="1">
      <alignment horizontal="center"/>
    </xf>
    <xf numFmtId="0" fontId="0" fillId="0" borderId="22" xfId="0" applyBorder="1"/>
    <xf numFmtId="2" fontId="0" fillId="0" borderId="23" xfId="0" applyNumberFormat="1" applyBorder="1" applyAlignment="1">
      <alignment horizontal="center"/>
    </xf>
    <xf numFmtId="0" fontId="0" fillId="0" borderId="24" xfId="0" applyBorder="1"/>
    <xf numFmtId="0" fontId="0" fillId="0" borderId="23" xfId="0" applyBorder="1"/>
    <xf numFmtId="0" fontId="0" fillId="8" borderId="23" xfId="0" applyFill="1" applyBorder="1"/>
    <xf numFmtId="0" fontId="0" fillId="0" borderId="0" xfId="0" applyAlignment="1">
      <alignment vertical="center"/>
    </xf>
    <xf numFmtId="0" fontId="0" fillId="0" borderId="0" xfId="0" applyAlignment="1">
      <alignment horizontal="center"/>
    </xf>
    <xf numFmtId="2" fontId="0" fillId="0" borderId="25" xfId="0" applyNumberFormat="1" applyBorder="1" applyAlignment="1">
      <alignment horizontal="center"/>
    </xf>
    <xf numFmtId="0" fontId="0" fillId="0" borderId="25" xfId="0" applyBorder="1"/>
    <xf numFmtId="2" fontId="0" fillId="0" borderId="0" xfId="0" applyNumberFormat="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7" borderId="26" xfId="0" applyFill="1" applyBorder="1" applyAlignment="1">
      <alignment horizontal="center"/>
    </xf>
    <xf numFmtId="0" fontId="16" fillId="0" borderId="0" xfId="0" applyFont="1" applyAlignment="1">
      <alignment vertical="center"/>
    </xf>
    <xf numFmtId="0" fontId="17" fillId="0" borderId="0" xfId="0" applyFont="1"/>
    <xf numFmtId="0" fontId="9" fillId="0" borderId="0" xfId="0" applyFont="1"/>
    <xf numFmtId="0" fontId="19" fillId="0" borderId="0" xfId="0" applyFont="1"/>
    <xf numFmtId="0" fontId="29" fillId="0" borderId="0" xfId="0" applyFont="1" applyAlignment="1" applyProtection="1">
      <alignment vertical="center"/>
      <protection locked="0"/>
    </xf>
    <xf numFmtId="0" fontId="30" fillId="0" borderId="0" xfId="0" applyFont="1"/>
    <xf numFmtId="0" fontId="14" fillId="0" borderId="0" xfId="0" applyFont="1" applyProtection="1">
      <protection locked="0"/>
    </xf>
    <xf numFmtId="0" fontId="14" fillId="0" borderId="3" xfId="0" applyFont="1" applyBorder="1" applyProtection="1">
      <protection locked="0"/>
    </xf>
    <xf numFmtId="0" fontId="14" fillId="2" borderId="8" xfId="0" applyFont="1" applyFill="1" applyBorder="1"/>
    <xf numFmtId="0" fontId="14" fillId="2" borderId="0" xfId="0" applyFont="1" applyFill="1"/>
    <xf numFmtId="0" fontId="32" fillId="2" borderId="0" xfId="0" applyFont="1" applyFill="1"/>
    <xf numFmtId="0" fontId="32" fillId="2" borderId="13" xfId="0" applyFont="1" applyFill="1" applyBorder="1"/>
    <xf numFmtId="0" fontId="31" fillId="0" borderId="0" xfId="0" applyFont="1"/>
    <xf numFmtId="2" fontId="31" fillId="0" borderId="0" xfId="0" applyNumberFormat="1" applyFont="1"/>
    <xf numFmtId="0" fontId="24" fillId="0" borderId="8" xfId="0" applyFont="1" applyBorder="1" applyAlignment="1">
      <alignment vertical="center"/>
    </xf>
    <xf numFmtId="0" fontId="34" fillId="2" borderId="0" xfId="0" applyFont="1" applyFill="1"/>
    <xf numFmtId="9" fontId="0" fillId="2" borderId="0" xfId="0" applyNumberFormat="1" applyFill="1"/>
    <xf numFmtId="2" fontId="0" fillId="2" borderId="0" xfId="0" applyNumberFormat="1" applyFill="1"/>
    <xf numFmtId="0" fontId="0" fillId="9" borderId="20" xfId="0" applyFill="1" applyBorder="1"/>
    <xf numFmtId="9" fontId="0" fillId="9" borderId="20" xfId="1" applyFont="1" applyFill="1" applyBorder="1"/>
    <xf numFmtId="2" fontId="0" fillId="9" borderId="20" xfId="1" applyNumberFormat="1" applyFont="1" applyFill="1" applyBorder="1"/>
    <xf numFmtId="17" fontId="0" fillId="9" borderId="20" xfId="0" applyNumberFormat="1" applyFill="1" applyBorder="1" applyAlignment="1">
      <alignment horizontal="left"/>
    </xf>
    <xf numFmtId="9" fontId="0" fillId="9" borderId="20" xfId="0" applyNumberFormat="1" applyFill="1" applyBorder="1"/>
    <xf numFmtId="0" fontId="35" fillId="2" borderId="0" xfId="0" applyFont="1" applyFill="1"/>
    <xf numFmtId="0" fontId="36" fillId="0" borderId="3" xfId="0" applyFont="1" applyBorder="1" applyProtection="1">
      <protection locked="0"/>
    </xf>
    <xf numFmtId="0" fontId="36" fillId="0" borderId="0" xfId="0" applyFont="1" applyProtection="1">
      <protection locked="0"/>
    </xf>
    <xf numFmtId="168" fontId="0" fillId="9" borderId="20" xfId="0" applyNumberFormat="1" applyFill="1" applyBorder="1"/>
    <xf numFmtId="0" fontId="24" fillId="2" borderId="0" xfId="0" applyFont="1" applyFill="1"/>
    <xf numFmtId="0" fontId="24" fillId="6" borderId="1"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2" fontId="25" fillId="0" borderId="20" xfId="0" applyNumberFormat="1" applyFont="1" applyBorder="1" applyAlignment="1">
      <alignment horizontal="center" vertical="center"/>
    </xf>
    <xf numFmtId="167" fontId="25" fillId="0" borderId="20" xfId="0" applyNumberFormat="1" applyFont="1" applyBorder="1" applyAlignment="1">
      <alignment horizontal="center" vertical="center"/>
    </xf>
    <xf numFmtId="166" fontId="24" fillId="0" borderId="20" xfId="0" applyNumberFormat="1" applyFont="1" applyBorder="1" applyAlignment="1" applyProtection="1">
      <alignment horizontal="center" vertical="center"/>
      <protection locked="0"/>
    </xf>
    <xf numFmtId="164" fontId="24" fillId="0" borderId="1" xfId="0" applyNumberFormat="1" applyFont="1" applyBorder="1" applyAlignment="1" applyProtection="1">
      <alignment horizontal="center" vertical="center"/>
      <protection locked="0"/>
    </xf>
    <xf numFmtId="164" fontId="24" fillId="0" borderId="2" xfId="0" applyNumberFormat="1" applyFont="1" applyBorder="1" applyAlignment="1" applyProtection="1">
      <alignment horizontal="center" vertical="center"/>
      <protection locked="0"/>
    </xf>
    <xf numFmtId="0" fontId="27" fillId="9" borderId="13" xfId="0" applyFont="1" applyFill="1" applyBorder="1" applyAlignment="1">
      <alignment horizontal="right"/>
    </xf>
    <xf numFmtId="0" fontId="24" fillId="5" borderId="21" xfId="0" applyFont="1" applyFill="1" applyBorder="1" applyAlignment="1" applyProtection="1">
      <alignment horizontal="center" vertical="center"/>
      <protection locked="0"/>
    </xf>
    <xf numFmtId="0" fontId="14" fillId="0" borderId="0" xfId="0" applyFont="1" applyAlignment="1">
      <alignment horizontal="left" vertical="top" wrapText="1"/>
    </xf>
    <xf numFmtId="0" fontId="14" fillId="0" borderId="0" xfId="0" applyFont="1" applyAlignment="1">
      <alignment horizontal="center" vertical="center"/>
    </xf>
    <xf numFmtId="0" fontId="14" fillId="2" borderId="15" xfId="0" applyFont="1" applyFill="1" applyBorder="1" applyAlignment="1" applyProtection="1">
      <alignment horizontal="left"/>
      <protection locked="0"/>
    </xf>
    <xf numFmtId="0" fontId="14" fillId="2" borderId="16" xfId="0" applyFont="1" applyFill="1" applyBorder="1" applyAlignment="1" applyProtection="1">
      <alignment horizontal="left"/>
      <protection locked="0"/>
    </xf>
    <xf numFmtId="0" fontId="14" fillId="2" borderId="19" xfId="0" applyFont="1" applyFill="1" applyBorder="1" applyAlignment="1" applyProtection="1">
      <alignment horizontal="left"/>
      <protection locked="0"/>
    </xf>
    <xf numFmtId="0" fontId="24" fillId="4" borderId="20"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14" fillId="7" borderId="20" xfId="0" applyFont="1" applyFill="1" applyBorder="1" applyAlignment="1">
      <alignment horizontal="center"/>
    </xf>
    <xf numFmtId="0" fontId="24" fillId="0" borderId="20" xfId="0" applyFont="1" applyBorder="1" applyAlignment="1" applyProtection="1">
      <alignment horizontal="center" vertical="center"/>
      <protection locked="0"/>
    </xf>
    <xf numFmtId="0" fontId="24" fillId="7" borderId="20" xfId="0" applyFont="1" applyFill="1" applyBorder="1" applyAlignment="1">
      <alignment horizontal="center" vertical="center"/>
    </xf>
    <xf numFmtId="0" fontId="24" fillId="7" borderId="1"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0" borderId="2" xfId="0" applyBorder="1" applyAlignment="1">
      <alignment horizontal="right"/>
    </xf>
    <xf numFmtId="14" fontId="0" fillId="0" borderId="2" xfId="0" applyNumberFormat="1" applyBorder="1" applyAlignment="1">
      <alignment horizontal="left"/>
    </xf>
    <xf numFmtId="14" fontId="0" fillId="0" borderId="3" xfId="0" applyNumberFormat="1" applyBorder="1" applyAlignment="1">
      <alignment horizontal="left"/>
    </xf>
    <xf numFmtId="0" fontId="14" fillId="0" borderId="20" xfId="0" applyFont="1" applyBorder="1" applyAlignment="1">
      <alignment horizontal="center"/>
    </xf>
    <xf numFmtId="0" fontId="14" fillId="6" borderId="20" xfId="0" applyFont="1" applyFill="1" applyBorder="1" applyAlignment="1">
      <alignment horizontal="center"/>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2" fontId="14" fillId="0" borderId="20" xfId="0" applyNumberFormat="1" applyFont="1" applyBorder="1" applyAlignment="1">
      <alignment horizontal="center"/>
    </xf>
    <xf numFmtId="0" fontId="14" fillId="0" borderId="20"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6" borderId="20" xfId="0" applyFont="1" applyFill="1" applyBorder="1" applyAlignment="1">
      <alignment horizontal="center" vertical="center" wrapText="1"/>
    </xf>
    <xf numFmtId="0" fontId="14" fillId="6" borderId="20" xfId="0" applyFont="1" applyFill="1" applyBorder="1" applyAlignment="1">
      <alignment horizontal="center" wrapText="1"/>
    </xf>
    <xf numFmtId="0" fontId="14" fillId="0" borderId="1" xfId="0" applyFont="1" applyBorder="1" applyAlignment="1">
      <alignment horizontal="center"/>
    </xf>
    <xf numFmtId="0" fontId="24" fillId="0" borderId="0" xfId="0" applyFont="1" applyAlignment="1">
      <alignment horizontal="center" vertical="center" wrapText="1"/>
    </xf>
    <xf numFmtId="0" fontId="27" fillId="0" borderId="13" xfId="0" applyFont="1" applyBorder="1" applyAlignment="1">
      <alignment horizontal="right"/>
    </xf>
    <xf numFmtId="0" fontId="24" fillId="7" borderId="20" xfId="0" applyFont="1" applyFill="1" applyBorder="1" applyAlignment="1" applyProtection="1">
      <alignment horizontal="center" vertical="center"/>
      <protection locked="0"/>
    </xf>
    <xf numFmtId="164" fontId="24" fillId="0" borderId="20" xfId="0" applyNumberFormat="1" applyFont="1" applyBorder="1" applyAlignment="1" applyProtection="1">
      <alignment horizontal="center" vertical="center"/>
      <protection locked="0"/>
    </xf>
    <xf numFmtId="0" fontId="24" fillId="0" borderId="8" xfId="0" applyFont="1" applyBorder="1" applyAlignment="1">
      <alignment horizontal="center" vertical="center"/>
    </xf>
    <xf numFmtId="0" fontId="16" fillId="0" borderId="0" xfId="0" applyFont="1" applyAlignment="1">
      <alignment horizontal="left" vertic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14" fillId="2" borderId="15" xfId="0" applyFont="1" applyFill="1" applyBorder="1" applyAlignment="1">
      <alignment horizontal="left"/>
    </xf>
    <xf numFmtId="0" fontId="14" fillId="2" borderId="16" xfId="0" applyFont="1" applyFill="1" applyBorder="1" applyAlignment="1">
      <alignment horizontal="left"/>
    </xf>
    <xf numFmtId="0" fontId="14" fillId="2" borderId="19" xfId="0" applyFont="1" applyFill="1" applyBorder="1" applyAlignment="1">
      <alignment horizontal="left"/>
    </xf>
    <xf numFmtId="0" fontId="24" fillId="6" borderId="20" xfId="0" applyFont="1" applyFill="1" applyBorder="1" applyAlignment="1" applyProtection="1">
      <alignment horizontal="center" vertical="center"/>
      <protection locked="0"/>
    </xf>
    <xf numFmtId="0" fontId="24" fillId="5" borderId="20" xfId="0" applyFont="1" applyFill="1" applyBorder="1" applyAlignment="1" applyProtection="1">
      <alignment horizontal="center" vertical="center"/>
      <protection locked="0"/>
    </xf>
    <xf numFmtId="0" fontId="27" fillId="0" borderId="0" xfId="0" applyFont="1" applyAlignment="1">
      <alignment horizontal="center"/>
    </xf>
  </cellXfs>
  <cellStyles count="2">
    <cellStyle name="Prozent" xfId="1" builtinId="5"/>
    <cellStyle name="Standard" xfId="0" builtinId="0"/>
  </cellStyles>
  <dxfs count="113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0.34998626667073579"/>
      </font>
    </dxf>
    <dxf>
      <font>
        <color theme="0" tint="-0.14996795556505021"/>
      </font>
    </dxf>
    <dxf>
      <fill>
        <patternFill>
          <bgColor theme="0"/>
        </patternFill>
      </fill>
    </dxf>
    <dxf>
      <fill>
        <patternFill>
          <bgColor theme="0" tint="-4.9989318521683403E-2"/>
        </patternFill>
      </fill>
    </dxf>
    <dxf>
      <font>
        <color theme="0" tint="-0.34998626667073579"/>
      </font>
    </dxf>
    <dxf>
      <font>
        <color theme="0" tint="-0.34998626667073579"/>
      </font>
    </dxf>
    <dxf>
      <font>
        <color theme="0" tint="-0.14996795556505021"/>
      </font>
    </dxf>
    <dxf>
      <fill>
        <patternFill>
          <bgColor theme="0"/>
        </patternFill>
      </fill>
    </dxf>
    <dxf>
      <fill>
        <patternFill>
          <bgColor theme="0" tint="-4.9989318521683403E-2"/>
        </patternFill>
      </fill>
    </dxf>
    <dxf>
      <font>
        <color theme="0" tint="-0.34998626667073579"/>
      </font>
    </dxf>
    <dxf>
      <font>
        <color theme="0" tint="-0.34998626667073579"/>
      </font>
    </dxf>
    <dxf>
      <font>
        <color theme="0" tint="-0.34998626667073579"/>
      </font>
    </dxf>
    <dxf>
      <font>
        <color theme="0" tint="-0.34998626667073579"/>
      </font>
    </dxf>
    <dxf>
      <font>
        <color theme="0" tint="-0.14996795556505021"/>
      </font>
    </dxf>
    <dxf>
      <fill>
        <patternFill>
          <bgColor theme="0"/>
        </patternFill>
      </fill>
    </dxf>
    <dxf>
      <fill>
        <patternFill>
          <bgColor theme="0" tint="-4.9989318521683403E-2"/>
        </patternFill>
      </fill>
    </dxf>
  </dxfs>
  <tableStyles count="0" defaultTableStyle="TableStyleMedium2" defaultPivotStyle="PivotStyleLight16"/>
  <colors>
    <mruColors>
      <color rgb="FFE2EFDA"/>
      <color rgb="FFFCE4D6"/>
      <color rgb="FFD6DCE4"/>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P$13"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I$6"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P$1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S$5"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AI$6"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P$1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P$15"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AJ$6"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Q$13"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Q$15"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T$5"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wmf"/><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wmf"/><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jpeg"/><Relationship Id="rId5" Type="http://schemas.openxmlformats.org/officeDocument/2006/relationships/image" Target="../media/image19.png"/><Relationship Id="rId4" Type="http://schemas.openxmlformats.org/officeDocument/2006/relationships/image" Target="../media/image21.wmf"/></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wmf"/><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wmf"/><Relationship Id="rId16" Type="http://schemas.openxmlformats.org/officeDocument/2006/relationships/image" Target="../media/image16.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21.wmf"/><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24849</xdr:colOff>
      <xdr:row>0</xdr:row>
      <xdr:rowOff>24849</xdr:rowOff>
    </xdr:from>
    <xdr:to>
      <xdr:col>4</xdr:col>
      <xdr:colOff>49146</xdr:colOff>
      <xdr:row>4</xdr:row>
      <xdr:rowOff>24849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753167" cy="7454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35</xdr:col>
          <xdr:colOff>0</xdr:colOff>
          <xdr:row>15</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0</xdr:rowOff>
        </xdr:from>
        <xdr:to>
          <xdr:col>24</xdr:col>
          <xdr:colOff>0</xdr:colOff>
          <xdr:row>7</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0</xdr:rowOff>
        </xdr:from>
        <xdr:to>
          <xdr:col>24</xdr:col>
          <xdr:colOff>0</xdr:colOff>
          <xdr:row>8</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0</xdr:rowOff>
        </xdr:from>
        <xdr:to>
          <xdr:col>24</xdr:col>
          <xdr:colOff>0</xdr:colOff>
          <xdr:row>9</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0</xdr:rowOff>
        </xdr:from>
        <xdr:to>
          <xdr:col>24</xdr:col>
          <xdr:colOff>0</xdr:colOff>
          <xdr:row>10</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0</xdr:rowOff>
        </xdr:from>
        <xdr:to>
          <xdr:col>24</xdr:col>
          <xdr:colOff>0</xdr:colOff>
          <xdr:row>11</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0</xdr:rowOff>
        </xdr:from>
        <xdr:to>
          <xdr:col>24</xdr:col>
          <xdr:colOff>0</xdr:colOff>
          <xdr:row>12</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12</xdr:row>
          <xdr:rowOff>0</xdr:rowOff>
        </xdr:from>
        <xdr:to>
          <xdr:col>24</xdr:col>
          <xdr:colOff>0</xdr:colOff>
          <xdr:row>13</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34</xdr:col>
          <xdr:colOff>9525</xdr:colOff>
          <xdr:row>14</xdr:row>
          <xdr:rowOff>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6</xdr:row>
          <xdr:rowOff>0</xdr:rowOff>
        </xdr:from>
        <xdr:to>
          <xdr:col>34</xdr:col>
          <xdr:colOff>19050</xdr:colOff>
          <xdr:row>7</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0</xdr:rowOff>
        </xdr:from>
        <xdr:to>
          <xdr:col>34</xdr:col>
          <xdr:colOff>19050</xdr:colOff>
          <xdr:row>8</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0</xdr:rowOff>
        </xdr:from>
        <xdr:to>
          <xdr:col>34</xdr:col>
          <xdr:colOff>9525</xdr:colOff>
          <xdr:row>9</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0</xdr:rowOff>
        </xdr:from>
        <xdr:to>
          <xdr:col>34</xdr:col>
          <xdr:colOff>19050</xdr:colOff>
          <xdr:row>10</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34</xdr:col>
          <xdr:colOff>19050</xdr:colOff>
          <xdr:row>11</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0</xdr:rowOff>
        </xdr:from>
        <xdr:to>
          <xdr:col>34</xdr:col>
          <xdr:colOff>19050</xdr:colOff>
          <xdr:row>12</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0</xdr:rowOff>
        </xdr:from>
        <xdr:to>
          <xdr:col>34</xdr:col>
          <xdr:colOff>19050</xdr:colOff>
          <xdr:row>13</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24</xdr:col>
          <xdr:colOff>9525</xdr:colOff>
          <xdr:row>14</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158584</xdr:colOff>
      <xdr:row>12</xdr:row>
      <xdr:rowOff>69050</xdr:rowOff>
    </xdr:from>
    <xdr:to>
      <xdr:col>10</xdr:col>
      <xdr:colOff>126485</xdr:colOff>
      <xdr:row>13</xdr:row>
      <xdr:rowOff>160234</xdr:rowOff>
    </xdr:to>
    <xdr:pic>
      <xdr:nvPicPr>
        <xdr:cNvPr id="55" name="Grafik 71">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5409" y="2269325"/>
          <a:ext cx="510826" cy="253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95029</xdr:colOff>
      <xdr:row>12</xdr:row>
      <xdr:rowOff>56969</xdr:rowOff>
    </xdr:from>
    <xdr:to>
      <xdr:col>14</xdr:col>
      <xdr:colOff>64416</xdr:colOff>
      <xdr:row>13</xdr:row>
      <xdr:rowOff>160234</xdr:rowOff>
    </xdr:to>
    <xdr:pic>
      <xdr:nvPicPr>
        <xdr:cNvPr id="56" name="Grafik 72">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85754" y="2257244"/>
          <a:ext cx="512312" cy="26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12</xdr:row>
          <xdr:rowOff>0</xdr:rowOff>
        </xdr:from>
        <xdr:to>
          <xdr:col>3</xdr:col>
          <xdr:colOff>85725</xdr:colOff>
          <xdr:row>13</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0</xdr:rowOff>
        </xdr:from>
        <xdr:to>
          <xdr:col>3</xdr:col>
          <xdr:colOff>85725</xdr:colOff>
          <xdr:row>14</xdr:row>
          <xdr:rowOff>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3</xdr:col>
          <xdr:colOff>85725</xdr:colOff>
          <xdr:row>15</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6</xdr:col>
          <xdr:colOff>95250</xdr:colOff>
          <xdr:row>13</xdr:row>
          <xdr:rowOff>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6</xdr:col>
          <xdr:colOff>95250</xdr:colOff>
          <xdr:row>14</xdr:row>
          <xdr:rowOff>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7</xdr:col>
          <xdr:colOff>0</xdr:colOff>
          <xdr:row>15</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15</xdr:col>
          <xdr:colOff>0</xdr:colOff>
          <xdr:row>15</xdr:row>
          <xdr:rowOff>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10</xdr:col>
          <xdr:colOff>28575</xdr:colOff>
          <xdr:row>15</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0</xdr:rowOff>
        </xdr:from>
        <xdr:to>
          <xdr:col>13</xdr:col>
          <xdr:colOff>152400</xdr:colOff>
          <xdr:row>15</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39</xdr:col>
      <xdr:colOff>124150</xdr:colOff>
      <xdr:row>6</xdr:row>
      <xdr:rowOff>3510</xdr:rowOff>
    </xdr:from>
    <xdr:to>
      <xdr:col>40</xdr:col>
      <xdr:colOff>162349</xdr:colOff>
      <xdr:row>6</xdr:row>
      <xdr:rowOff>148250</xdr:rowOff>
    </xdr:to>
    <xdr:pic>
      <xdr:nvPicPr>
        <xdr:cNvPr id="65" name="Grafik 64">
          <a:extLst>
            <a:ext uri="{FF2B5EF4-FFF2-40B4-BE49-F238E27FC236}">
              <a16:creationId xmlns:a16="http://schemas.microsoft.com/office/drawing/2014/main" id="{00000000-0008-0000-0000-000041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82676" y="1226721"/>
          <a:ext cx="218673" cy="144740"/>
        </a:xfrm>
        <a:prstGeom prst="rect">
          <a:avLst/>
        </a:prstGeom>
      </xdr:spPr>
    </xdr:pic>
    <xdr:clientData/>
  </xdr:twoCellAnchor>
  <xdr:twoCellAnchor editAs="oneCell">
    <xdr:from>
      <xdr:col>39</xdr:col>
      <xdr:colOff>124150</xdr:colOff>
      <xdr:row>8</xdr:row>
      <xdr:rowOff>11769</xdr:rowOff>
    </xdr:from>
    <xdr:to>
      <xdr:col>40</xdr:col>
      <xdr:colOff>162131</xdr:colOff>
      <xdr:row>8</xdr:row>
      <xdr:rowOff>155566</xdr:rowOff>
    </xdr:to>
    <xdr:pic>
      <xdr:nvPicPr>
        <xdr:cNvPr id="66" name="Grafik 65">
          <a:extLst>
            <a:ext uri="{FF2B5EF4-FFF2-40B4-BE49-F238E27FC236}">
              <a16:creationId xmlns:a16="http://schemas.microsoft.com/office/drawing/2014/main" id="{00000000-0008-0000-0000-000042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182676" y="1555822"/>
          <a:ext cx="218455" cy="143797"/>
        </a:xfrm>
        <a:prstGeom prst="rect">
          <a:avLst/>
        </a:prstGeom>
      </xdr:spPr>
    </xdr:pic>
    <xdr:clientData/>
  </xdr:twoCellAnchor>
  <xdr:twoCellAnchor editAs="oneCell">
    <xdr:from>
      <xdr:col>39</xdr:col>
      <xdr:colOff>124150</xdr:colOff>
      <xdr:row>9</xdr:row>
      <xdr:rowOff>11405</xdr:rowOff>
    </xdr:from>
    <xdr:to>
      <xdr:col>40</xdr:col>
      <xdr:colOff>161873</xdr:colOff>
      <xdr:row>9</xdr:row>
      <xdr:rowOff>153729</xdr:rowOff>
    </xdr:to>
    <xdr:pic>
      <xdr:nvPicPr>
        <xdr:cNvPr id="67" name="Grafik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82676" y="1715879"/>
          <a:ext cx="218197" cy="142324"/>
        </a:xfrm>
        <a:prstGeom prst="rect">
          <a:avLst/>
        </a:prstGeom>
      </xdr:spPr>
    </xdr:pic>
    <xdr:clientData/>
  </xdr:twoCellAnchor>
  <xdr:twoCellAnchor editAs="oneCell">
    <xdr:from>
      <xdr:col>39</xdr:col>
      <xdr:colOff>124150</xdr:colOff>
      <xdr:row>10</xdr:row>
      <xdr:rowOff>11405</xdr:rowOff>
    </xdr:from>
    <xdr:to>
      <xdr:col>40</xdr:col>
      <xdr:colOff>161873</xdr:colOff>
      <xdr:row>10</xdr:row>
      <xdr:rowOff>153729</xdr:rowOff>
    </xdr:to>
    <xdr:pic>
      <xdr:nvPicPr>
        <xdr:cNvPr id="68" name="Grafik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82676" y="1876300"/>
          <a:ext cx="218197" cy="142324"/>
        </a:xfrm>
        <a:prstGeom prst="rect">
          <a:avLst/>
        </a:prstGeom>
      </xdr:spPr>
    </xdr:pic>
    <xdr:clientData/>
  </xdr:twoCellAnchor>
  <xdr:twoCellAnchor editAs="oneCell">
    <xdr:from>
      <xdr:col>39</xdr:col>
      <xdr:colOff>124150</xdr:colOff>
      <xdr:row>11</xdr:row>
      <xdr:rowOff>11062</xdr:rowOff>
    </xdr:from>
    <xdr:to>
      <xdr:col>40</xdr:col>
      <xdr:colOff>161873</xdr:colOff>
      <xdr:row>11</xdr:row>
      <xdr:rowOff>153069</xdr:rowOff>
    </xdr:to>
    <xdr:pic>
      <xdr:nvPicPr>
        <xdr:cNvPr id="69" name="Grafik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182676" y="2036378"/>
          <a:ext cx="218197" cy="142007"/>
        </a:xfrm>
        <a:prstGeom prst="rect">
          <a:avLst/>
        </a:prstGeom>
      </xdr:spPr>
    </xdr:pic>
    <xdr:clientData/>
  </xdr:twoCellAnchor>
  <xdr:twoCellAnchor editAs="oneCell">
    <xdr:from>
      <xdr:col>39</xdr:col>
      <xdr:colOff>124150</xdr:colOff>
      <xdr:row>12</xdr:row>
      <xdr:rowOff>11077</xdr:rowOff>
    </xdr:from>
    <xdr:to>
      <xdr:col>40</xdr:col>
      <xdr:colOff>161873</xdr:colOff>
      <xdr:row>12</xdr:row>
      <xdr:rowOff>153573</xdr:rowOff>
    </xdr:to>
    <xdr:pic>
      <xdr:nvPicPr>
        <xdr:cNvPr id="70" name="Grafik 69">
          <a:extLst>
            <a:ext uri="{FF2B5EF4-FFF2-40B4-BE49-F238E27FC236}">
              <a16:creationId xmlns:a16="http://schemas.microsoft.com/office/drawing/2014/main" id="{00000000-0008-0000-0000-000046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182676" y="2196814"/>
          <a:ext cx="218197" cy="142496"/>
        </a:xfrm>
        <a:prstGeom prst="rect">
          <a:avLst/>
        </a:prstGeom>
      </xdr:spPr>
    </xdr:pic>
    <xdr:clientData/>
  </xdr:twoCellAnchor>
  <xdr:twoCellAnchor editAs="oneCell">
    <xdr:from>
      <xdr:col>39</xdr:col>
      <xdr:colOff>124150</xdr:colOff>
      <xdr:row>13</xdr:row>
      <xdr:rowOff>10980</xdr:rowOff>
    </xdr:from>
    <xdr:to>
      <xdr:col>40</xdr:col>
      <xdr:colOff>161873</xdr:colOff>
      <xdr:row>13</xdr:row>
      <xdr:rowOff>153476</xdr:rowOff>
    </xdr:to>
    <xdr:pic>
      <xdr:nvPicPr>
        <xdr:cNvPr id="71" name="Grafik 70">
          <a:extLst>
            <a:ext uri="{FF2B5EF4-FFF2-40B4-BE49-F238E27FC236}">
              <a16:creationId xmlns:a16="http://schemas.microsoft.com/office/drawing/2014/main" id="{00000000-0008-0000-0000-000047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150879" y="2394951"/>
          <a:ext cx="217337" cy="1424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38</xdr:col>
          <xdr:colOff>0</xdr:colOff>
          <xdr:row>5</xdr:row>
          <xdr:rowOff>0</xdr:rowOff>
        </xdr:from>
        <xdr:to>
          <xdr:col>46</xdr:col>
          <xdr:colOff>0</xdr:colOff>
          <xdr:row>21</xdr:row>
          <xdr:rowOff>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7</xdr:row>
          <xdr:rowOff>0</xdr:rowOff>
        </xdr:from>
        <xdr:to>
          <xdr:col>46</xdr:col>
          <xdr:colOff>0</xdr:colOff>
          <xdr:row>8</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xdr:row>
          <xdr:rowOff>0</xdr:rowOff>
        </xdr:from>
        <xdr:to>
          <xdr:col>46</xdr:col>
          <xdr:colOff>0</xdr:colOff>
          <xdr:row>9</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9</xdr:row>
          <xdr:rowOff>0</xdr:rowOff>
        </xdr:from>
        <xdr:to>
          <xdr:col>46</xdr:col>
          <xdr:colOff>0</xdr:colOff>
          <xdr:row>10</xdr:row>
          <xdr:rowOff>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xdr:row>
          <xdr:rowOff>0</xdr:rowOff>
        </xdr:from>
        <xdr:to>
          <xdr:col>46</xdr:col>
          <xdr:colOff>0</xdr:colOff>
          <xdr:row>11</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11</xdr:row>
          <xdr:rowOff>0</xdr:rowOff>
        </xdr:from>
        <xdr:to>
          <xdr:col>46</xdr:col>
          <xdr:colOff>0</xdr:colOff>
          <xdr:row>12</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12</xdr:row>
          <xdr:rowOff>0</xdr:rowOff>
        </xdr:from>
        <xdr:to>
          <xdr:col>46</xdr:col>
          <xdr:colOff>0</xdr:colOff>
          <xdr:row>13</xdr:row>
          <xdr:rowOff>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13</xdr:row>
          <xdr:rowOff>0</xdr:rowOff>
        </xdr:from>
        <xdr:to>
          <xdr:col>46</xdr:col>
          <xdr:colOff>0</xdr:colOff>
          <xdr:row>14</xdr:row>
          <xdr:rowOff>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14</xdr:row>
          <xdr:rowOff>0</xdr:rowOff>
        </xdr:from>
        <xdr:to>
          <xdr:col>46</xdr:col>
          <xdr:colOff>0</xdr:colOff>
          <xdr:row>15</xdr:row>
          <xdr:rowOff>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15</xdr:row>
          <xdr:rowOff>0</xdr:rowOff>
        </xdr:from>
        <xdr:to>
          <xdr:col>46</xdr:col>
          <xdr:colOff>0</xdr:colOff>
          <xdr:row>16</xdr:row>
          <xdr:rowOff>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16</xdr:row>
          <xdr:rowOff>0</xdr:rowOff>
        </xdr:from>
        <xdr:to>
          <xdr:col>46</xdr:col>
          <xdr:colOff>0</xdr:colOff>
          <xdr:row>17</xdr:row>
          <xdr:rowOff>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17</xdr:row>
          <xdr:rowOff>0</xdr:rowOff>
        </xdr:from>
        <xdr:to>
          <xdr:col>46</xdr:col>
          <xdr:colOff>0</xdr:colOff>
          <xdr:row>18</xdr:row>
          <xdr:rowOff>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18</xdr:row>
          <xdr:rowOff>0</xdr:rowOff>
        </xdr:from>
        <xdr:to>
          <xdr:col>46</xdr:col>
          <xdr:colOff>0</xdr:colOff>
          <xdr:row>19</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19</xdr:row>
          <xdr:rowOff>0</xdr:rowOff>
        </xdr:from>
        <xdr:to>
          <xdr:col>46</xdr:col>
          <xdr:colOff>0</xdr:colOff>
          <xdr:row>20</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20</xdr:row>
          <xdr:rowOff>0</xdr:rowOff>
        </xdr:from>
        <xdr:to>
          <xdr:col>46</xdr:col>
          <xdr:colOff>0</xdr:colOff>
          <xdr:row>21</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39</xdr:col>
      <xdr:colOff>124150</xdr:colOff>
      <xdr:row>7</xdr:row>
      <xdr:rowOff>10654</xdr:rowOff>
    </xdr:from>
    <xdr:to>
      <xdr:col>40</xdr:col>
      <xdr:colOff>162349</xdr:colOff>
      <xdr:row>7</xdr:row>
      <xdr:rowOff>153622</xdr:rowOff>
    </xdr:to>
    <xdr:pic>
      <xdr:nvPicPr>
        <xdr:cNvPr id="90" name="Grafik 89">
          <a:extLst>
            <a:ext uri="{FF2B5EF4-FFF2-40B4-BE49-F238E27FC236}">
              <a16:creationId xmlns:a16="http://schemas.microsoft.com/office/drawing/2014/main" id="{00000000-0008-0000-0000-00005A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182676" y="1394286"/>
          <a:ext cx="218673" cy="142968"/>
        </a:xfrm>
        <a:prstGeom prst="rect">
          <a:avLst/>
        </a:prstGeom>
      </xdr:spPr>
    </xdr:pic>
    <xdr:clientData/>
  </xdr:twoCellAnchor>
  <xdr:twoCellAnchor>
    <xdr:from>
      <xdr:col>39</xdr:col>
      <xdr:colOff>124151</xdr:colOff>
      <xdr:row>17</xdr:row>
      <xdr:rowOff>7058</xdr:rowOff>
    </xdr:from>
    <xdr:to>
      <xdr:col>40</xdr:col>
      <xdr:colOff>164137</xdr:colOff>
      <xdr:row>17</xdr:row>
      <xdr:rowOff>154658</xdr:rowOff>
    </xdr:to>
    <xdr:pic>
      <xdr:nvPicPr>
        <xdr:cNvPr id="63" name="Grafik 62">
          <a:extLst>
            <a:ext uri="{FF2B5EF4-FFF2-40B4-BE49-F238E27FC236}">
              <a16:creationId xmlns:a16="http://schemas.microsoft.com/office/drawing/2014/main" id="{00000000-0008-0000-0000-00003F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150880" y="3044172"/>
          <a:ext cx="219600" cy="147600"/>
        </a:xfrm>
        <a:prstGeom prst="rect">
          <a:avLst/>
        </a:prstGeom>
      </xdr:spPr>
    </xdr:pic>
    <xdr:clientData/>
  </xdr:twoCellAnchor>
  <xdr:twoCellAnchor>
    <xdr:from>
      <xdr:col>39</xdr:col>
      <xdr:colOff>124151</xdr:colOff>
      <xdr:row>15</xdr:row>
      <xdr:rowOff>12208</xdr:rowOff>
    </xdr:from>
    <xdr:to>
      <xdr:col>40</xdr:col>
      <xdr:colOff>164137</xdr:colOff>
      <xdr:row>15</xdr:row>
      <xdr:rowOff>158236</xdr:rowOff>
    </xdr:to>
    <xdr:pic>
      <xdr:nvPicPr>
        <xdr:cNvPr id="64" name="Grafik 63">
          <a:extLst>
            <a:ext uri="{FF2B5EF4-FFF2-40B4-BE49-F238E27FC236}">
              <a16:creationId xmlns:a16="http://schemas.microsoft.com/office/drawing/2014/main" id="{00000000-0008-0000-0000-000040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150880" y="2722751"/>
          <a:ext cx="219600" cy="146028"/>
        </a:xfrm>
        <a:prstGeom prst="rect">
          <a:avLst/>
        </a:prstGeom>
      </xdr:spPr>
    </xdr:pic>
    <xdr:clientData/>
  </xdr:twoCellAnchor>
  <xdr:twoCellAnchor>
    <xdr:from>
      <xdr:col>39</xdr:col>
      <xdr:colOff>124151</xdr:colOff>
      <xdr:row>14</xdr:row>
      <xdr:rowOff>7734</xdr:rowOff>
    </xdr:from>
    <xdr:to>
      <xdr:col>40</xdr:col>
      <xdr:colOff>163278</xdr:colOff>
      <xdr:row>14</xdr:row>
      <xdr:rowOff>155403</xdr:rowOff>
    </xdr:to>
    <xdr:pic>
      <xdr:nvPicPr>
        <xdr:cNvPr id="72" name="Grafik 71">
          <a:extLst>
            <a:ext uri="{FF2B5EF4-FFF2-40B4-BE49-F238E27FC236}">
              <a16:creationId xmlns:a16="http://schemas.microsoft.com/office/drawing/2014/main" id="{00000000-0008-0000-0000-000048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150880" y="2554991"/>
          <a:ext cx="218741" cy="147669"/>
        </a:xfrm>
        <a:prstGeom prst="rect">
          <a:avLst/>
        </a:prstGeom>
      </xdr:spPr>
    </xdr:pic>
    <xdr:clientData/>
  </xdr:twoCellAnchor>
  <xdr:twoCellAnchor>
    <xdr:from>
      <xdr:col>39</xdr:col>
      <xdr:colOff>124151</xdr:colOff>
      <xdr:row>16</xdr:row>
      <xdr:rowOff>9171</xdr:rowOff>
    </xdr:from>
    <xdr:to>
      <xdr:col>40</xdr:col>
      <xdr:colOff>164137</xdr:colOff>
      <xdr:row>16</xdr:row>
      <xdr:rowOff>156771</xdr:rowOff>
    </xdr:to>
    <xdr:pic>
      <xdr:nvPicPr>
        <xdr:cNvPr id="74" name="Grafik 73">
          <a:extLst>
            <a:ext uri="{FF2B5EF4-FFF2-40B4-BE49-F238E27FC236}">
              <a16:creationId xmlns:a16="http://schemas.microsoft.com/office/drawing/2014/main" id="{00000000-0008-0000-0000-00004A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150880" y="2883000"/>
          <a:ext cx="219600" cy="147600"/>
        </a:xfrm>
        <a:prstGeom prst="rect">
          <a:avLst/>
        </a:prstGeom>
      </xdr:spPr>
    </xdr:pic>
    <xdr:clientData/>
  </xdr:twoCellAnchor>
  <xdr:twoCellAnchor>
    <xdr:from>
      <xdr:col>39</xdr:col>
      <xdr:colOff>124151</xdr:colOff>
      <xdr:row>18</xdr:row>
      <xdr:rowOff>9019</xdr:rowOff>
    </xdr:from>
    <xdr:to>
      <xdr:col>40</xdr:col>
      <xdr:colOff>163278</xdr:colOff>
      <xdr:row>18</xdr:row>
      <xdr:rowOff>158326</xdr:rowOff>
    </xdr:to>
    <xdr:pic>
      <xdr:nvPicPr>
        <xdr:cNvPr id="91" name="Grafik 90">
          <a:extLst>
            <a:ext uri="{FF2B5EF4-FFF2-40B4-BE49-F238E27FC236}">
              <a16:creationId xmlns:a16="http://schemas.microsoft.com/office/drawing/2014/main" id="{00000000-0008-0000-0000-00005B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150880" y="3209419"/>
          <a:ext cx="218741" cy="149307"/>
        </a:xfrm>
        <a:prstGeom prst="rect">
          <a:avLst/>
        </a:prstGeom>
      </xdr:spPr>
    </xdr:pic>
    <xdr:clientData/>
  </xdr:twoCellAnchor>
  <xdr:twoCellAnchor>
    <xdr:from>
      <xdr:col>39</xdr:col>
      <xdr:colOff>124150</xdr:colOff>
      <xdr:row>19</xdr:row>
      <xdr:rowOff>6638</xdr:rowOff>
    </xdr:from>
    <xdr:to>
      <xdr:col>40</xdr:col>
      <xdr:colOff>163277</xdr:colOff>
      <xdr:row>19</xdr:row>
      <xdr:rowOff>155944</xdr:rowOff>
    </xdr:to>
    <xdr:pic>
      <xdr:nvPicPr>
        <xdr:cNvPr id="92" name="Grafik 91">
          <a:extLst>
            <a:ext uri="{FF2B5EF4-FFF2-40B4-BE49-F238E27FC236}">
              <a16:creationId xmlns:a16="http://schemas.microsoft.com/office/drawing/2014/main" id="{00000000-0008-0000-0000-00005C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150879" y="3370324"/>
          <a:ext cx="218741" cy="149306"/>
        </a:xfrm>
        <a:prstGeom prst="rect">
          <a:avLst/>
        </a:prstGeom>
      </xdr:spPr>
    </xdr:pic>
    <xdr:clientData/>
  </xdr:twoCellAnchor>
  <xdr:twoCellAnchor>
    <xdr:from>
      <xdr:col>39</xdr:col>
      <xdr:colOff>124150</xdr:colOff>
      <xdr:row>20</xdr:row>
      <xdr:rowOff>8310</xdr:rowOff>
    </xdr:from>
    <xdr:to>
      <xdr:col>40</xdr:col>
      <xdr:colOff>163277</xdr:colOff>
      <xdr:row>20</xdr:row>
      <xdr:rowOff>157617</xdr:rowOff>
    </xdr:to>
    <xdr:pic>
      <xdr:nvPicPr>
        <xdr:cNvPr id="93" name="Grafik 92">
          <a:extLst>
            <a:ext uri="{FF2B5EF4-FFF2-40B4-BE49-F238E27FC236}">
              <a16:creationId xmlns:a16="http://schemas.microsoft.com/office/drawing/2014/main" id="{00000000-0008-0000-0000-00005D00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150879" y="3535281"/>
          <a:ext cx="218741" cy="1493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26</xdr:col>
          <xdr:colOff>38100</xdr:colOff>
          <xdr:row>14</xdr:row>
          <xdr:rowOff>0</xdr:rowOff>
        </xdr:from>
        <xdr:to>
          <xdr:col>34</xdr:col>
          <xdr:colOff>9525</xdr:colOff>
          <xdr:row>15</xdr:row>
          <xdr:rowOff>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6</xdr:row>
          <xdr:rowOff>0</xdr:rowOff>
        </xdr:from>
        <xdr:to>
          <xdr:col>46</xdr:col>
          <xdr:colOff>0</xdr:colOff>
          <xdr:row>7</xdr:row>
          <xdr:rowOff>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124241</xdr:colOff>
      <xdr:row>38</xdr:row>
      <xdr:rowOff>82825</xdr:rowOff>
    </xdr:from>
    <xdr:to>
      <xdr:col>34</xdr:col>
      <xdr:colOff>160622</xdr:colOff>
      <xdr:row>53</xdr:row>
      <xdr:rowOff>56838</xdr:rowOff>
    </xdr:to>
    <xdr:pic>
      <xdr:nvPicPr>
        <xdr:cNvPr id="80" name="Grafik 3">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399763" y="6129129"/>
          <a:ext cx="4972816" cy="245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7326</xdr:colOff>
      <xdr:row>26</xdr:row>
      <xdr:rowOff>49463</xdr:rowOff>
    </xdr:from>
    <xdr:to>
      <xdr:col>35</xdr:col>
      <xdr:colOff>20052</xdr:colOff>
      <xdr:row>34</xdr:row>
      <xdr:rowOff>142163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0"/>
        <a:stretch>
          <a:fillRect/>
        </a:stretch>
      </xdr:blipFill>
      <xdr:spPr>
        <a:xfrm>
          <a:off x="7326" y="4320674"/>
          <a:ext cx="6349358" cy="1376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24849</xdr:colOff>
      <xdr:row>0</xdr:row>
      <xdr:rowOff>24849</xdr:rowOff>
    </xdr:from>
    <xdr:to>
      <xdr:col>4</xdr:col>
      <xdr:colOff>49146</xdr:colOff>
      <xdr:row>4</xdr:row>
      <xdr:rowOff>24849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748197" cy="742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35</xdr:col>
          <xdr:colOff>0</xdr:colOff>
          <xdr:row>15</xdr:row>
          <xdr:rowOff>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0</xdr:rowOff>
        </xdr:from>
        <xdr:to>
          <xdr:col>24</xdr:col>
          <xdr:colOff>0</xdr:colOff>
          <xdr:row>7</xdr:row>
          <xdr:rowOff>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0</xdr:rowOff>
        </xdr:from>
        <xdr:to>
          <xdr:col>24</xdr:col>
          <xdr:colOff>0</xdr:colOff>
          <xdr:row>8</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0</xdr:rowOff>
        </xdr:from>
        <xdr:to>
          <xdr:col>24</xdr:col>
          <xdr:colOff>0</xdr:colOff>
          <xdr:row>9</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0</xdr:rowOff>
        </xdr:from>
        <xdr:to>
          <xdr:col>24</xdr:col>
          <xdr:colOff>0</xdr:colOff>
          <xdr:row>10</xdr:row>
          <xdr:rowOff>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0</xdr:rowOff>
        </xdr:from>
        <xdr:to>
          <xdr:col>24</xdr:col>
          <xdr:colOff>0</xdr:colOff>
          <xdr:row>11</xdr:row>
          <xdr:rowOff>0</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0</xdr:rowOff>
        </xdr:from>
        <xdr:to>
          <xdr:col>24</xdr:col>
          <xdr:colOff>0</xdr:colOff>
          <xdr:row>12</xdr:row>
          <xdr:rowOff>0</xdr:rowOff>
        </xdr:to>
        <xdr:sp macro="" textlink="">
          <xdr:nvSpPr>
            <xdr:cNvPr id="6151" name="Option Button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12</xdr:row>
          <xdr:rowOff>0</xdr:rowOff>
        </xdr:from>
        <xdr:to>
          <xdr:col>24</xdr:col>
          <xdr:colOff>0</xdr:colOff>
          <xdr:row>13</xdr:row>
          <xdr:rowOff>0</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34</xdr:col>
          <xdr:colOff>9525</xdr:colOff>
          <xdr:row>14</xdr:row>
          <xdr:rowOff>0</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6</xdr:row>
          <xdr:rowOff>0</xdr:rowOff>
        </xdr:from>
        <xdr:to>
          <xdr:col>34</xdr:col>
          <xdr:colOff>19050</xdr:colOff>
          <xdr:row>7</xdr:row>
          <xdr:rowOff>0</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0</xdr:rowOff>
        </xdr:from>
        <xdr:to>
          <xdr:col>34</xdr:col>
          <xdr:colOff>19050</xdr:colOff>
          <xdr:row>8</xdr:row>
          <xdr:rowOff>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0</xdr:rowOff>
        </xdr:from>
        <xdr:to>
          <xdr:col>34</xdr:col>
          <xdr:colOff>9525</xdr:colOff>
          <xdr:row>9</xdr:row>
          <xdr:rowOff>0</xdr:rowOff>
        </xdr:to>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0</xdr:rowOff>
        </xdr:from>
        <xdr:to>
          <xdr:col>34</xdr:col>
          <xdr:colOff>19050</xdr:colOff>
          <xdr:row>10</xdr:row>
          <xdr:rowOff>0</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34</xdr:col>
          <xdr:colOff>19050</xdr:colOff>
          <xdr:row>11</xdr:row>
          <xdr:rowOff>0</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0</xdr:rowOff>
        </xdr:from>
        <xdr:to>
          <xdr:col>34</xdr:col>
          <xdr:colOff>19050</xdr:colOff>
          <xdr:row>12</xdr:row>
          <xdr:rowOff>0</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0</xdr:rowOff>
        </xdr:from>
        <xdr:to>
          <xdr:col>34</xdr:col>
          <xdr:colOff>19050</xdr:colOff>
          <xdr:row>13</xdr:row>
          <xdr:rowOff>0</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24</xdr:col>
          <xdr:colOff>9525</xdr:colOff>
          <xdr:row>14</xdr:row>
          <xdr:rowOff>0</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158584</xdr:colOff>
      <xdr:row>12</xdr:row>
      <xdr:rowOff>69050</xdr:rowOff>
    </xdr:from>
    <xdr:to>
      <xdr:col>10</xdr:col>
      <xdr:colOff>126485</xdr:colOff>
      <xdr:row>13</xdr:row>
      <xdr:rowOff>160234</xdr:rowOff>
    </xdr:to>
    <xdr:pic>
      <xdr:nvPicPr>
        <xdr:cNvPr id="20" name="Grafik 7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5409" y="2107400"/>
          <a:ext cx="510826" cy="253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95029</xdr:colOff>
      <xdr:row>12</xdr:row>
      <xdr:rowOff>56969</xdr:rowOff>
    </xdr:from>
    <xdr:to>
      <xdr:col>14</xdr:col>
      <xdr:colOff>64416</xdr:colOff>
      <xdr:row>13</xdr:row>
      <xdr:rowOff>160234</xdr:rowOff>
    </xdr:to>
    <xdr:pic>
      <xdr:nvPicPr>
        <xdr:cNvPr id="21" name="Grafik 72">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85754" y="2095319"/>
          <a:ext cx="512312" cy="26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12</xdr:row>
          <xdr:rowOff>0</xdr:rowOff>
        </xdr:from>
        <xdr:to>
          <xdr:col>3</xdr:col>
          <xdr:colOff>85725</xdr:colOff>
          <xdr:row>13</xdr:row>
          <xdr:rowOff>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0</xdr:rowOff>
        </xdr:from>
        <xdr:to>
          <xdr:col>3</xdr:col>
          <xdr:colOff>85725</xdr:colOff>
          <xdr:row>14</xdr:row>
          <xdr:rowOff>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3</xdr:col>
          <xdr:colOff>85725</xdr:colOff>
          <xdr:row>15</xdr:row>
          <xdr:rowOff>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6</xdr:col>
          <xdr:colOff>95250</xdr:colOff>
          <xdr:row>13</xdr:row>
          <xdr:rowOff>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6</xdr:col>
          <xdr:colOff>95250</xdr:colOff>
          <xdr:row>14</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7</xdr:col>
          <xdr:colOff>0</xdr:colOff>
          <xdr:row>15</xdr:row>
          <xdr:rowOff>0</xdr:rowOff>
        </xdr:to>
        <xdr:sp macro="" textlink="">
          <xdr:nvSpPr>
            <xdr:cNvPr id="6167" name="Group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15</xdr:col>
          <xdr:colOff>0</xdr:colOff>
          <xdr:row>15</xdr:row>
          <xdr:rowOff>0</xdr:rowOff>
        </xdr:to>
        <xdr:sp macro="" textlink="">
          <xdr:nvSpPr>
            <xdr:cNvPr id="6168" name="Group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10</xdr:col>
          <xdr:colOff>28575</xdr:colOff>
          <xdr:row>15</xdr:row>
          <xdr:rowOff>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0</xdr:rowOff>
        </xdr:from>
        <xdr:to>
          <xdr:col>13</xdr:col>
          <xdr:colOff>152400</xdr:colOff>
          <xdr:row>15</xdr:row>
          <xdr:rowOff>0</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0</xdr:rowOff>
        </xdr:from>
        <xdr:to>
          <xdr:col>34</xdr:col>
          <xdr:colOff>9525</xdr:colOff>
          <xdr:row>15</xdr:row>
          <xdr:rowOff>0</xdr:rowOff>
        </xdr:to>
        <xdr:sp macro="" textlink="">
          <xdr:nvSpPr>
            <xdr:cNvPr id="6186" name="Option Button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165652</xdr:colOff>
      <xdr:row>27</xdr:row>
      <xdr:rowOff>157373</xdr:rowOff>
    </xdr:from>
    <xdr:to>
      <xdr:col>35</xdr:col>
      <xdr:colOff>91109</xdr:colOff>
      <xdr:row>35</xdr:row>
      <xdr:rowOff>1520</xdr:rowOff>
    </xdr:to>
    <xdr:pic>
      <xdr:nvPicPr>
        <xdr:cNvPr id="63" name="Grafik 7">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8577" y="4624598"/>
          <a:ext cx="5735707" cy="1139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124241</xdr:colOff>
      <xdr:row>36</xdr:row>
      <xdr:rowOff>82825</xdr:rowOff>
    </xdr:from>
    <xdr:to>
      <xdr:col>34</xdr:col>
      <xdr:colOff>160622</xdr:colOff>
      <xdr:row>51</xdr:row>
      <xdr:rowOff>56838</xdr:rowOff>
    </xdr:to>
    <xdr:pic>
      <xdr:nvPicPr>
        <xdr:cNvPr id="64" name="Grafik 3">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91066" y="6007375"/>
          <a:ext cx="4941756" cy="240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24849</xdr:colOff>
      <xdr:row>0</xdr:row>
      <xdr:rowOff>24849</xdr:rowOff>
    </xdr:from>
    <xdr:to>
      <xdr:col>5</xdr:col>
      <xdr:colOff>49146</xdr:colOff>
      <xdr:row>4</xdr:row>
      <xdr:rowOff>24849</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824" y="24849"/>
          <a:ext cx="748197" cy="742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36</xdr:col>
          <xdr:colOff>0</xdr:colOff>
          <xdr:row>15</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0</xdr:rowOff>
        </xdr:from>
        <xdr:to>
          <xdr:col>25</xdr:col>
          <xdr:colOff>0</xdr:colOff>
          <xdr:row>7</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0</xdr:rowOff>
        </xdr:from>
        <xdr:to>
          <xdr:col>25</xdr:col>
          <xdr:colOff>0</xdr:colOff>
          <xdr:row>8</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8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0</xdr:rowOff>
        </xdr:from>
        <xdr:to>
          <xdr:col>25</xdr:col>
          <xdr:colOff>0</xdr:colOff>
          <xdr:row>9</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8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9</xdr:row>
          <xdr:rowOff>0</xdr:rowOff>
        </xdr:from>
        <xdr:to>
          <xdr:col>25</xdr:col>
          <xdr:colOff>0</xdr:colOff>
          <xdr:row>10</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8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10</xdr:row>
          <xdr:rowOff>0</xdr:rowOff>
        </xdr:from>
        <xdr:to>
          <xdr:col>25</xdr:col>
          <xdr:colOff>0</xdr:colOff>
          <xdr:row>11</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xdr:row>
          <xdr:rowOff>0</xdr:rowOff>
        </xdr:from>
        <xdr:to>
          <xdr:col>25</xdr:col>
          <xdr:colOff>0</xdr:colOff>
          <xdr:row>12</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0</xdr:rowOff>
        </xdr:from>
        <xdr:to>
          <xdr:col>25</xdr:col>
          <xdr:colOff>0</xdr:colOff>
          <xdr:row>13</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0</xdr:rowOff>
        </xdr:from>
        <xdr:to>
          <xdr:col>35</xdr:col>
          <xdr:colOff>9525</xdr:colOff>
          <xdr:row>14</xdr:row>
          <xdr:rowOff>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xdr:row>
          <xdr:rowOff>0</xdr:rowOff>
        </xdr:from>
        <xdr:to>
          <xdr:col>35</xdr:col>
          <xdr:colOff>19050</xdr:colOff>
          <xdr:row>7</xdr:row>
          <xdr:rowOff>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xdr:row>
          <xdr:rowOff>0</xdr:rowOff>
        </xdr:from>
        <xdr:to>
          <xdr:col>35</xdr:col>
          <xdr:colOff>19050</xdr:colOff>
          <xdr:row>8</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xdr:row>
          <xdr:rowOff>0</xdr:rowOff>
        </xdr:from>
        <xdr:to>
          <xdr:col>35</xdr:col>
          <xdr:colOff>9525</xdr:colOff>
          <xdr:row>9</xdr:row>
          <xdr:rowOff>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8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xdr:row>
          <xdr:rowOff>0</xdr:rowOff>
        </xdr:from>
        <xdr:to>
          <xdr:col>35</xdr:col>
          <xdr:colOff>19050</xdr:colOff>
          <xdr:row>10</xdr:row>
          <xdr:rowOff>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0</xdr:rowOff>
        </xdr:from>
        <xdr:to>
          <xdr:col>35</xdr:col>
          <xdr:colOff>19050</xdr:colOff>
          <xdr:row>11</xdr:row>
          <xdr:rowOff>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xdr:row>
          <xdr:rowOff>0</xdr:rowOff>
        </xdr:from>
        <xdr:to>
          <xdr:col>35</xdr:col>
          <xdr:colOff>19050</xdr:colOff>
          <xdr:row>12</xdr:row>
          <xdr:rowOff>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12</xdr:row>
          <xdr:rowOff>0</xdr:rowOff>
        </xdr:from>
        <xdr:to>
          <xdr:col>35</xdr:col>
          <xdr:colOff>19050</xdr:colOff>
          <xdr:row>13</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0</xdr:rowOff>
        </xdr:from>
        <xdr:to>
          <xdr:col>25</xdr:col>
          <xdr:colOff>9525</xdr:colOff>
          <xdr:row>14</xdr:row>
          <xdr:rowOff>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158584</xdr:colOff>
      <xdr:row>12</xdr:row>
      <xdr:rowOff>69050</xdr:rowOff>
    </xdr:from>
    <xdr:to>
      <xdr:col>11</xdr:col>
      <xdr:colOff>126485</xdr:colOff>
      <xdr:row>13</xdr:row>
      <xdr:rowOff>160234</xdr:rowOff>
    </xdr:to>
    <xdr:pic>
      <xdr:nvPicPr>
        <xdr:cNvPr id="20" name="Grafik 71">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6384" y="2107400"/>
          <a:ext cx="510826" cy="253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95029</xdr:colOff>
      <xdr:row>12</xdr:row>
      <xdr:rowOff>56969</xdr:rowOff>
    </xdr:from>
    <xdr:to>
      <xdr:col>15</xdr:col>
      <xdr:colOff>64416</xdr:colOff>
      <xdr:row>13</xdr:row>
      <xdr:rowOff>160234</xdr:rowOff>
    </xdr:to>
    <xdr:pic>
      <xdr:nvPicPr>
        <xdr:cNvPr id="21" name="Grafik 72">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66729" y="2095319"/>
          <a:ext cx="512312" cy="26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12</xdr:row>
          <xdr:rowOff>0</xdr:rowOff>
        </xdr:from>
        <xdr:to>
          <xdr:col>4</xdr:col>
          <xdr:colOff>85725</xdr:colOff>
          <xdr:row>13</xdr:row>
          <xdr:rowOff>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0</xdr:rowOff>
        </xdr:from>
        <xdr:to>
          <xdr:col>4</xdr:col>
          <xdr:colOff>85725</xdr:colOff>
          <xdr:row>14</xdr:row>
          <xdr:rowOff>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4</xdr:col>
          <xdr:colOff>85725</xdr:colOff>
          <xdr:row>15</xdr:row>
          <xdr:rowOff>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0</xdr:rowOff>
        </xdr:from>
        <xdr:to>
          <xdr:col>7</xdr:col>
          <xdr:colOff>95250</xdr:colOff>
          <xdr:row>13</xdr:row>
          <xdr:rowOff>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0</xdr:rowOff>
        </xdr:from>
        <xdr:to>
          <xdr:col>7</xdr:col>
          <xdr:colOff>95250</xdr:colOff>
          <xdr:row>14</xdr:row>
          <xdr:rowOff>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8</xdr:col>
          <xdr:colOff>0</xdr:colOff>
          <xdr:row>15</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8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16</xdr:col>
          <xdr:colOff>0</xdr:colOff>
          <xdr:row>15</xdr:row>
          <xdr:rowOff>0</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8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11</xdr:col>
          <xdr:colOff>123825</xdr:colOff>
          <xdr:row>14</xdr:row>
          <xdr:rowOff>142875</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8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0</xdr:rowOff>
        </xdr:from>
        <xdr:to>
          <xdr:col>14</xdr:col>
          <xdr:colOff>152400</xdr:colOff>
          <xdr:row>15</xdr:row>
          <xdr:rowOff>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8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124150</xdr:colOff>
      <xdr:row>6</xdr:row>
      <xdr:rowOff>3510</xdr:rowOff>
    </xdr:from>
    <xdr:to>
      <xdr:col>41</xdr:col>
      <xdr:colOff>162350</xdr:colOff>
      <xdr:row>6</xdr:row>
      <xdr:rowOff>148250</xdr:rowOff>
    </xdr:to>
    <xdr:pic>
      <xdr:nvPicPr>
        <xdr:cNvPr id="31" name="Grafik 30">
          <a:extLst>
            <a:ext uri="{FF2B5EF4-FFF2-40B4-BE49-F238E27FC236}">
              <a16:creationId xmlns:a16="http://schemas.microsoft.com/office/drawing/2014/main" id="{00000000-0008-0000-0800-00001F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82200" y="1070310"/>
          <a:ext cx="219175" cy="144740"/>
        </a:xfrm>
        <a:prstGeom prst="rect">
          <a:avLst/>
        </a:prstGeom>
      </xdr:spPr>
    </xdr:pic>
    <xdr:clientData/>
  </xdr:twoCellAnchor>
  <xdr:twoCellAnchor editAs="oneCell">
    <xdr:from>
      <xdr:col>40</xdr:col>
      <xdr:colOff>124150</xdr:colOff>
      <xdr:row>8</xdr:row>
      <xdr:rowOff>11769</xdr:rowOff>
    </xdr:from>
    <xdr:to>
      <xdr:col>41</xdr:col>
      <xdr:colOff>162132</xdr:colOff>
      <xdr:row>8</xdr:row>
      <xdr:rowOff>155566</xdr:rowOff>
    </xdr:to>
    <xdr:pic>
      <xdr:nvPicPr>
        <xdr:cNvPr id="32" name="Grafik 31">
          <a:extLst>
            <a:ext uri="{FF2B5EF4-FFF2-40B4-BE49-F238E27FC236}">
              <a16:creationId xmlns:a16="http://schemas.microsoft.com/office/drawing/2014/main" id="{00000000-0008-0000-0800-000020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382200" y="1402419"/>
          <a:ext cx="218957" cy="143797"/>
        </a:xfrm>
        <a:prstGeom prst="rect">
          <a:avLst/>
        </a:prstGeom>
      </xdr:spPr>
    </xdr:pic>
    <xdr:clientData/>
  </xdr:twoCellAnchor>
  <xdr:twoCellAnchor editAs="oneCell">
    <xdr:from>
      <xdr:col>40</xdr:col>
      <xdr:colOff>124150</xdr:colOff>
      <xdr:row>9</xdr:row>
      <xdr:rowOff>11405</xdr:rowOff>
    </xdr:from>
    <xdr:to>
      <xdr:col>41</xdr:col>
      <xdr:colOff>161874</xdr:colOff>
      <xdr:row>9</xdr:row>
      <xdr:rowOff>153729</xdr:rowOff>
    </xdr:to>
    <xdr:pic>
      <xdr:nvPicPr>
        <xdr:cNvPr id="33" name="Grafik 32">
          <a:extLst>
            <a:ext uri="{FF2B5EF4-FFF2-40B4-BE49-F238E27FC236}">
              <a16:creationId xmlns:a16="http://schemas.microsoft.com/office/drawing/2014/main" id="{00000000-0008-0000-0800-00002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382200" y="1563980"/>
          <a:ext cx="218699" cy="142324"/>
        </a:xfrm>
        <a:prstGeom prst="rect">
          <a:avLst/>
        </a:prstGeom>
      </xdr:spPr>
    </xdr:pic>
    <xdr:clientData/>
  </xdr:twoCellAnchor>
  <xdr:twoCellAnchor editAs="oneCell">
    <xdr:from>
      <xdr:col>40</xdr:col>
      <xdr:colOff>124150</xdr:colOff>
      <xdr:row>10</xdr:row>
      <xdr:rowOff>11405</xdr:rowOff>
    </xdr:from>
    <xdr:to>
      <xdr:col>41</xdr:col>
      <xdr:colOff>161874</xdr:colOff>
      <xdr:row>10</xdr:row>
      <xdr:rowOff>153729</xdr:rowOff>
    </xdr:to>
    <xdr:pic>
      <xdr:nvPicPr>
        <xdr:cNvPr id="34" name="Grafik 33">
          <a:extLst>
            <a:ext uri="{FF2B5EF4-FFF2-40B4-BE49-F238E27FC236}">
              <a16:creationId xmlns:a16="http://schemas.microsoft.com/office/drawing/2014/main" id="{00000000-0008-0000-08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82200" y="1725905"/>
          <a:ext cx="218699" cy="142324"/>
        </a:xfrm>
        <a:prstGeom prst="rect">
          <a:avLst/>
        </a:prstGeom>
      </xdr:spPr>
    </xdr:pic>
    <xdr:clientData/>
  </xdr:twoCellAnchor>
  <xdr:twoCellAnchor editAs="oneCell">
    <xdr:from>
      <xdr:col>40</xdr:col>
      <xdr:colOff>124150</xdr:colOff>
      <xdr:row>11</xdr:row>
      <xdr:rowOff>11062</xdr:rowOff>
    </xdr:from>
    <xdr:to>
      <xdr:col>41</xdr:col>
      <xdr:colOff>161874</xdr:colOff>
      <xdr:row>11</xdr:row>
      <xdr:rowOff>153069</xdr:rowOff>
    </xdr:to>
    <xdr:pic>
      <xdr:nvPicPr>
        <xdr:cNvPr id="35" name="Grafik 34">
          <a:extLst>
            <a:ext uri="{FF2B5EF4-FFF2-40B4-BE49-F238E27FC236}">
              <a16:creationId xmlns:a16="http://schemas.microsoft.com/office/drawing/2014/main" id="{00000000-0008-0000-0800-00002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82200" y="1887487"/>
          <a:ext cx="218699" cy="142007"/>
        </a:xfrm>
        <a:prstGeom prst="rect">
          <a:avLst/>
        </a:prstGeom>
      </xdr:spPr>
    </xdr:pic>
    <xdr:clientData/>
  </xdr:twoCellAnchor>
  <xdr:twoCellAnchor editAs="oneCell">
    <xdr:from>
      <xdr:col>40</xdr:col>
      <xdr:colOff>124150</xdr:colOff>
      <xdr:row>12</xdr:row>
      <xdr:rowOff>11077</xdr:rowOff>
    </xdr:from>
    <xdr:to>
      <xdr:col>41</xdr:col>
      <xdr:colOff>161874</xdr:colOff>
      <xdr:row>12</xdr:row>
      <xdr:rowOff>153573</xdr:rowOff>
    </xdr:to>
    <xdr:pic>
      <xdr:nvPicPr>
        <xdr:cNvPr id="36" name="Grafik 35">
          <a:extLst>
            <a:ext uri="{FF2B5EF4-FFF2-40B4-BE49-F238E27FC236}">
              <a16:creationId xmlns:a16="http://schemas.microsoft.com/office/drawing/2014/main" id="{00000000-0008-0000-0800-000024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382200" y="2049427"/>
          <a:ext cx="218699" cy="142496"/>
        </a:xfrm>
        <a:prstGeom prst="rect">
          <a:avLst/>
        </a:prstGeom>
      </xdr:spPr>
    </xdr:pic>
    <xdr:clientData/>
  </xdr:twoCellAnchor>
  <xdr:twoCellAnchor editAs="oneCell">
    <xdr:from>
      <xdr:col>40</xdr:col>
      <xdr:colOff>124150</xdr:colOff>
      <xdr:row>13</xdr:row>
      <xdr:rowOff>10980</xdr:rowOff>
    </xdr:from>
    <xdr:to>
      <xdr:col>41</xdr:col>
      <xdr:colOff>161874</xdr:colOff>
      <xdr:row>13</xdr:row>
      <xdr:rowOff>153476</xdr:rowOff>
    </xdr:to>
    <xdr:pic>
      <xdr:nvPicPr>
        <xdr:cNvPr id="37" name="Grafik 36">
          <a:extLst>
            <a:ext uri="{FF2B5EF4-FFF2-40B4-BE49-F238E27FC236}">
              <a16:creationId xmlns:a16="http://schemas.microsoft.com/office/drawing/2014/main" id="{00000000-0008-0000-0800-000025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82200" y="2211255"/>
          <a:ext cx="218699" cy="1424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39</xdr:col>
          <xdr:colOff>0</xdr:colOff>
          <xdr:row>5</xdr:row>
          <xdr:rowOff>0</xdr:rowOff>
        </xdr:from>
        <xdr:to>
          <xdr:col>47</xdr:col>
          <xdr:colOff>0</xdr:colOff>
          <xdr:row>21</xdr:row>
          <xdr:rowOff>0</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8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xdr:row>
          <xdr:rowOff>0</xdr:rowOff>
        </xdr:from>
        <xdr:to>
          <xdr:col>47</xdr:col>
          <xdr:colOff>0</xdr:colOff>
          <xdr:row>8</xdr:row>
          <xdr:rowOff>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8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8</xdr:row>
          <xdr:rowOff>0</xdr:rowOff>
        </xdr:from>
        <xdr:to>
          <xdr:col>47</xdr:col>
          <xdr:colOff>0</xdr:colOff>
          <xdr:row>9</xdr:row>
          <xdr:rowOff>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8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9</xdr:row>
          <xdr:rowOff>0</xdr:rowOff>
        </xdr:from>
        <xdr:to>
          <xdr:col>47</xdr:col>
          <xdr:colOff>0</xdr:colOff>
          <xdr:row>10</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8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xdr:row>
          <xdr:rowOff>0</xdr:rowOff>
        </xdr:from>
        <xdr:to>
          <xdr:col>47</xdr:col>
          <xdr:colOff>0</xdr:colOff>
          <xdr:row>11</xdr:row>
          <xdr:rowOff>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8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11</xdr:row>
          <xdr:rowOff>0</xdr:rowOff>
        </xdr:from>
        <xdr:to>
          <xdr:col>47</xdr:col>
          <xdr:colOff>0</xdr:colOff>
          <xdr:row>12</xdr:row>
          <xdr:rowOff>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8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12</xdr:row>
          <xdr:rowOff>0</xdr:rowOff>
        </xdr:from>
        <xdr:to>
          <xdr:col>47</xdr:col>
          <xdr:colOff>0</xdr:colOff>
          <xdr:row>13</xdr:row>
          <xdr:rowOff>0</xdr:rowOff>
        </xdr:to>
        <xdr:sp macro="" textlink="">
          <xdr:nvSpPr>
            <xdr:cNvPr id="3105" name="Option Button 33" hidden="1">
              <a:extLst>
                <a:ext uri="{63B3BB69-23CF-44E3-9099-C40C66FF867C}">
                  <a14:compatExt spid="_x0000_s3105"/>
                </a:ext>
                <a:ext uri="{FF2B5EF4-FFF2-40B4-BE49-F238E27FC236}">
                  <a16:creationId xmlns:a16="http://schemas.microsoft.com/office/drawing/2014/main" id="{00000000-0008-0000-08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13</xdr:row>
          <xdr:rowOff>0</xdr:rowOff>
        </xdr:from>
        <xdr:to>
          <xdr:col>47</xdr:col>
          <xdr:colOff>0</xdr:colOff>
          <xdr:row>14</xdr:row>
          <xdr:rowOff>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8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14</xdr:row>
          <xdr:rowOff>0</xdr:rowOff>
        </xdr:from>
        <xdr:to>
          <xdr:col>47</xdr:col>
          <xdr:colOff>0</xdr:colOff>
          <xdr:row>15</xdr:row>
          <xdr:rowOff>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8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15</xdr:row>
          <xdr:rowOff>0</xdr:rowOff>
        </xdr:from>
        <xdr:to>
          <xdr:col>47</xdr:col>
          <xdr:colOff>0</xdr:colOff>
          <xdr:row>16</xdr:row>
          <xdr:rowOff>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8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16</xdr:row>
          <xdr:rowOff>0</xdr:rowOff>
        </xdr:from>
        <xdr:to>
          <xdr:col>47</xdr:col>
          <xdr:colOff>0</xdr:colOff>
          <xdr:row>17</xdr:row>
          <xdr:rowOff>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8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17</xdr:row>
          <xdr:rowOff>0</xdr:rowOff>
        </xdr:from>
        <xdr:to>
          <xdr:col>47</xdr:col>
          <xdr:colOff>0</xdr:colOff>
          <xdr:row>18</xdr:row>
          <xdr:rowOff>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8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18</xdr:row>
          <xdr:rowOff>0</xdr:rowOff>
        </xdr:from>
        <xdr:to>
          <xdr:col>47</xdr:col>
          <xdr:colOff>0</xdr:colOff>
          <xdr:row>19</xdr:row>
          <xdr:rowOff>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8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19</xdr:row>
          <xdr:rowOff>0</xdr:rowOff>
        </xdr:from>
        <xdr:to>
          <xdr:col>47</xdr:col>
          <xdr:colOff>0</xdr:colOff>
          <xdr:row>20</xdr:row>
          <xdr:rowOff>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00000000-0008-0000-08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20</xdr:row>
          <xdr:rowOff>0</xdr:rowOff>
        </xdr:from>
        <xdr:to>
          <xdr:col>47</xdr:col>
          <xdr:colOff>0</xdr:colOff>
          <xdr:row>21</xdr:row>
          <xdr:rowOff>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8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124150</xdr:colOff>
      <xdr:row>7</xdr:row>
      <xdr:rowOff>10654</xdr:rowOff>
    </xdr:from>
    <xdr:to>
      <xdr:col>41</xdr:col>
      <xdr:colOff>162350</xdr:colOff>
      <xdr:row>7</xdr:row>
      <xdr:rowOff>153622</xdr:rowOff>
    </xdr:to>
    <xdr:pic>
      <xdr:nvPicPr>
        <xdr:cNvPr id="53" name="Grafik 52">
          <a:extLst>
            <a:ext uri="{FF2B5EF4-FFF2-40B4-BE49-F238E27FC236}">
              <a16:creationId xmlns:a16="http://schemas.microsoft.com/office/drawing/2014/main" id="{00000000-0008-0000-0800-000035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382200" y="1239379"/>
          <a:ext cx="219175" cy="142968"/>
        </a:xfrm>
        <a:prstGeom prst="rect">
          <a:avLst/>
        </a:prstGeom>
      </xdr:spPr>
    </xdr:pic>
    <xdr:clientData/>
  </xdr:twoCellAnchor>
  <xdr:twoCellAnchor>
    <xdr:from>
      <xdr:col>40</xdr:col>
      <xdr:colOff>124151</xdr:colOff>
      <xdr:row>17</xdr:row>
      <xdr:rowOff>7058</xdr:rowOff>
    </xdr:from>
    <xdr:to>
      <xdr:col>41</xdr:col>
      <xdr:colOff>164137</xdr:colOff>
      <xdr:row>17</xdr:row>
      <xdr:rowOff>154658</xdr:rowOff>
    </xdr:to>
    <xdr:pic>
      <xdr:nvPicPr>
        <xdr:cNvPr id="54" name="Grafik 53">
          <a:extLst>
            <a:ext uri="{FF2B5EF4-FFF2-40B4-BE49-F238E27FC236}">
              <a16:creationId xmlns:a16="http://schemas.microsoft.com/office/drawing/2014/main" id="{00000000-0008-0000-0800-000036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382201" y="2855033"/>
          <a:ext cx="220961" cy="147600"/>
        </a:xfrm>
        <a:prstGeom prst="rect">
          <a:avLst/>
        </a:prstGeom>
      </xdr:spPr>
    </xdr:pic>
    <xdr:clientData/>
  </xdr:twoCellAnchor>
  <xdr:twoCellAnchor>
    <xdr:from>
      <xdr:col>40</xdr:col>
      <xdr:colOff>124151</xdr:colOff>
      <xdr:row>15</xdr:row>
      <xdr:rowOff>12208</xdr:rowOff>
    </xdr:from>
    <xdr:to>
      <xdr:col>41</xdr:col>
      <xdr:colOff>164137</xdr:colOff>
      <xdr:row>15</xdr:row>
      <xdr:rowOff>158236</xdr:rowOff>
    </xdr:to>
    <xdr:pic>
      <xdr:nvPicPr>
        <xdr:cNvPr id="55" name="Grafik 54">
          <a:extLst>
            <a:ext uri="{FF2B5EF4-FFF2-40B4-BE49-F238E27FC236}">
              <a16:creationId xmlns:a16="http://schemas.microsoft.com/office/drawing/2014/main" id="{00000000-0008-0000-0800-000037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382201" y="2536333"/>
          <a:ext cx="220961" cy="146028"/>
        </a:xfrm>
        <a:prstGeom prst="rect">
          <a:avLst/>
        </a:prstGeom>
      </xdr:spPr>
    </xdr:pic>
    <xdr:clientData/>
  </xdr:twoCellAnchor>
  <xdr:twoCellAnchor>
    <xdr:from>
      <xdr:col>40</xdr:col>
      <xdr:colOff>124151</xdr:colOff>
      <xdr:row>14</xdr:row>
      <xdr:rowOff>7734</xdr:rowOff>
    </xdr:from>
    <xdr:to>
      <xdr:col>41</xdr:col>
      <xdr:colOff>163278</xdr:colOff>
      <xdr:row>14</xdr:row>
      <xdr:rowOff>155403</xdr:rowOff>
    </xdr:to>
    <xdr:pic>
      <xdr:nvPicPr>
        <xdr:cNvPr id="56" name="Grafik 55">
          <a:extLst>
            <a:ext uri="{FF2B5EF4-FFF2-40B4-BE49-F238E27FC236}">
              <a16:creationId xmlns:a16="http://schemas.microsoft.com/office/drawing/2014/main" id="{00000000-0008-0000-0800-000038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382201" y="2369934"/>
          <a:ext cx="220102" cy="147669"/>
        </a:xfrm>
        <a:prstGeom prst="rect">
          <a:avLst/>
        </a:prstGeom>
      </xdr:spPr>
    </xdr:pic>
    <xdr:clientData/>
  </xdr:twoCellAnchor>
  <xdr:twoCellAnchor>
    <xdr:from>
      <xdr:col>40</xdr:col>
      <xdr:colOff>124151</xdr:colOff>
      <xdr:row>16</xdr:row>
      <xdr:rowOff>9171</xdr:rowOff>
    </xdr:from>
    <xdr:to>
      <xdr:col>41</xdr:col>
      <xdr:colOff>164137</xdr:colOff>
      <xdr:row>16</xdr:row>
      <xdr:rowOff>156771</xdr:rowOff>
    </xdr:to>
    <xdr:pic>
      <xdr:nvPicPr>
        <xdr:cNvPr id="57" name="Grafik 56">
          <a:extLst>
            <a:ext uri="{FF2B5EF4-FFF2-40B4-BE49-F238E27FC236}">
              <a16:creationId xmlns:a16="http://schemas.microsoft.com/office/drawing/2014/main" id="{00000000-0008-0000-0800-000039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382201" y="2695221"/>
          <a:ext cx="220961" cy="147600"/>
        </a:xfrm>
        <a:prstGeom prst="rect">
          <a:avLst/>
        </a:prstGeom>
      </xdr:spPr>
    </xdr:pic>
    <xdr:clientData/>
  </xdr:twoCellAnchor>
  <xdr:twoCellAnchor>
    <xdr:from>
      <xdr:col>40</xdr:col>
      <xdr:colOff>124151</xdr:colOff>
      <xdr:row>18</xdr:row>
      <xdr:rowOff>9019</xdr:rowOff>
    </xdr:from>
    <xdr:to>
      <xdr:col>41</xdr:col>
      <xdr:colOff>163278</xdr:colOff>
      <xdr:row>18</xdr:row>
      <xdr:rowOff>158326</xdr:rowOff>
    </xdr:to>
    <xdr:pic>
      <xdr:nvPicPr>
        <xdr:cNvPr id="58" name="Grafik 57">
          <a:extLst>
            <a:ext uri="{FF2B5EF4-FFF2-40B4-BE49-F238E27FC236}">
              <a16:creationId xmlns:a16="http://schemas.microsoft.com/office/drawing/2014/main" id="{00000000-0008-0000-0800-00003A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382201" y="3018919"/>
          <a:ext cx="220102" cy="149307"/>
        </a:xfrm>
        <a:prstGeom prst="rect">
          <a:avLst/>
        </a:prstGeom>
      </xdr:spPr>
    </xdr:pic>
    <xdr:clientData/>
  </xdr:twoCellAnchor>
  <xdr:twoCellAnchor>
    <xdr:from>
      <xdr:col>40</xdr:col>
      <xdr:colOff>124150</xdr:colOff>
      <xdr:row>19</xdr:row>
      <xdr:rowOff>6638</xdr:rowOff>
    </xdr:from>
    <xdr:to>
      <xdr:col>41</xdr:col>
      <xdr:colOff>163277</xdr:colOff>
      <xdr:row>19</xdr:row>
      <xdr:rowOff>155944</xdr:rowOff>
    </xdr:to>
    <xdr:pic>
      <xdr:nvPicPr>
        <xdr:cNvPr id="59" name="Grafik 58">
          <a:extLst>
            <a:ext uri="{FF2B5EF4-FFF2-40B4-BE49-F238E27FC236}">
              <a16:creationId xmlns:a16="http://schemas.microsoft.com/office/drawing/2014/main" id="{00000000-0008-0000-0800-00003B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382200" y="3178463"/>
          <a:ext cx="220102" cy="149306"/>
        </a:xfrm>
        <a:prstGeom prst="rect">
          <a:avLst/>
        </a:prstGeom>
      </xdr:spPr>
    </xdr:pic>
    <xdr:clientData/>
  </xdr:twoCellAnchor>
  <xdr:twoCellAnchor>
    <xdr:from>
      <xdr:col>40</xdr:col>
      <xdr:colOff>124150</xdr:colOff>
      <xdr:row>20</xdr:row>
      <xdr:rowOff>8310</xdr:rowOff>
    </xdr:from>
    <xdr:to>
      <xdr:col>41</xdr:col>
      <xdr:colOff>163277</xdr:colOff>
      <xdr:row>20</xdr:row>
      <xdr:rowOff>157617</xdr:rowOff>
    </xdr:to>
    <xdr:pic>
      <xdr:nvPicPr>
        <xdr:cNvPr id="60" name="Grafik 59">
          <a:extLst>
            <a:ext uri="{FF2B5EF4-FFF2-40B4-BE49-F238E27FC236}">
              <a16:creationId xmlns:a16="http://schemas.microsoft.com/office/drawing/2014/main" id="{00000000-0008-0000-0800-00003C00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382200" y="3342060"/>
          <a:ext cx="220102" cy="1493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38100</xdr:colOff>
          <xdr:row>14</xdr:row>
          <xdr:rowOff>0</xdr:rowOff>
        </xdr:from>
        <xdr:to>
          <xdr:col>35</xdr:col>
          <xdr:colOff>9525</xdr:colOff>
          <xdr:row>15</xdr:row>
          <xdr:rowOff>0</xdr:rowOff>
        </xdr:to>
        <xdr:sp macro="" textlink="">
          <xdr:nvSpPr>
            <xdr:cNvPr id="3114" name="Option Button 42" hidden="1">
              <a:extLst>
                <a:ext uri="{63B3BB69-23CF-44E3-9099-C40C66FF867C}">
                  <a14:compatExt spid="_x0000_s3114"/>
                </a:ext>
                <a:ext uri="{FF2B5EF4-FFF2-40B4-BE49-F238E27FC236}">
                  <a16:creationId xmlns:a16="http://schemas.microsoft.com/office/drawing/2014/main" id="{00000000-0008-0000-08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xdr:row>
          <xdr:rowOff>0</xdr:rowOff>
        </xdr:from>
        <xdr:to>
          <xdr:col>47</xdr:col>
          <xdr:colOff>0</xdr:colOff>
          <xdr:row>7</xdr:row>
          <xdr:rowOff>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8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165652</xdr:colOff>
      <xdr:row>28</xdr:row>
      <xdr:rowOff>24851</xdr:rowOff>
    </xdr:from>
    <xdr:to>
      <xdr:col>34</xdr:col>
      <xdr:colOff>80348</xdr:colOff>
      <xdr:row>34</xdr:row>
      <xdr:rowOff>120818</xdr:rowOff>
    </xdr:to>
    <xdr:pic>
      <xdr:nvPicPr>
        <xdr:cNvPr id="63" name="Grafik 7">
          <a:extLst>
            <a:ext uri="{FF2B5EF4-FFF2-40B4-BE49-F238E27FC236}">
              <a16:creationId xmlns:a16="http://schemas.microsoft.com/office/drawing/2014/main" id="{00000000-0008-0000-0800-00003F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889552" y="4654001"/>
          <a:ext cx="5362996" cy="1067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7"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83.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45" Type="http://schemas.openxmlformats.org/officeDocument/2006/relationships/ctrlProp" Target="../ctrlProps/ctrlProp112.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8"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46" Type="http://schemas.openxmlformats.org/officeDocument/2006/relationships/ctrlProp" Target="../ctrlProps/ctrlProp113.xml"/><Relationship Id="rId20" Type="http://schemas.openxmlformats.org/officeDocument/2006/relationships/ctrlProp" Target="../ctrlProps/ctrlProp87.xml"/><Relationship Id="rId4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2"/>
  <sheetViews>
    <sheetView showGridLines="0" tabSelected="1" zoomScaleNormal="100" zoomScaleSheetLayoutView="100" workbookViewId="0">
      <selection activeCell="E7" sqref="E7:O7"/>
    </sheetView>
  </sheetViews>
  <sheetFormatPr defaultColWidth="0" defaultRowHeight="12.95" customHeight="1" zeroHeight="1"/>
  <cols>
    <col min="1" max="14" width="2.7109375" customWidth="1"/>
    <col min="15" max="15" width="3" bestFit="1" customWidth="1"/>
    <col min="16" max="47" width="2.7109375" customWidth="1"/>
    <col min="48" max="16384" width="2.7109375" hidden="1"/>
  </cols>
  <sheetData>
    <row r="1" spans="1:47" ht="5.0999999999999996" customHeight="1">
      <c r="AJ1" s="26"/>
      <c r="AK1" s="26"/>
      <c r="AL1" s="26"/>
      <c r="AM1" s="26"/>
      <c r="AN1" s="26"/>
      <c r="AO1" s="26"/>
      <c r="AP1" s="26"/>
      <c r="AQ1" s="26"/>
      <c r="AR1" s="26"/>
      <c r="AS1" s="26"/>
      <c r="AT1" s="26"/>
      <c r="AU1" s="26"/>
    </row>
    <row r="2" spans="1:47" ht="24.95" customHeight="1">
      <c r="H2" s="2"/>
      <c r="I2" s="2"/>
      <c r="J2" s="2"/>
      <c r="K2" s="2"/>
      <c r="L2" s="2"/>
      <c r="M2" s="2"/>
      <c r="N2" s="2"/>
      <c r="O2" s="2"/>
      <c r="P2" s="2"/>
      <c r="Q2" s="2"/>
      <c r="R2" s="2"/>
      <c r="S2" s="2"/>
      <c r="T2" s="2"/>
      <c r="U2" s="2"/>
      <c r="V2" s="2"/>
      <c r="W2" s="2"/>
      <c r="X2" s="2"/>
      <c r="Y2" s="2"/>
      <c r="Z2" s="2"/>
      <c r="AA2" s="2"/>
      <c r="AB2" s="2"/>
      <c r="AC2" s="2"/>
      <c r="AD2" s="2"/>
      <c r="AE2" s="2"/>
      <c r="AF2" s="2"/>
      <c r="AG2" s="2"/>
      <c r="AI2" s="3" t="str">
        <f>VLOOKUP(1918,Sprachindex!A:Z,$AT$5,FALSE)</f>
        <v xml:space="preserve">SONDER- ERHEBUNGSBOGEN </v>
      </c>
      <c r="AJ2" s="26"/>
      <c r="AK2" s="26"/>
      <c r="AL2" s="26"/>
      <c r="AM2" s="26"/>
      <c r="AN2" s="26"/>
      <c r="AO2" s="26"/>
      <c r="AP2" s="26"/>
      <c r="AQ2" s="26"/>
      <c r="AR2" s="26"/>
      <c r="AS2" s="26"/>
      <c r="AT2" s="26"/>
      <c r="AU2" s="26"/>
    </row>
    <row r="3" spans="1:47" ht="5.0999999999999996" customHeight="1">
      <c r="H3" s="2"/>
      <c r="I3" s="2"/>
      <c r="J3" s="2"/>
      <c r="K3" s="2"/>
      <c r="L3" s="2"/>
      <c r="M3" s="2"/>
      <c r="N3" s="2"/>
      <c r="O3" s="2"/>
      <c r="P3" s="2"/>
      <c r="Q3" s="2"/>
      <c r="R3" s="2"/>
      <c r="S3" s="2"/>
      <c r="T3" s="2"/>
      <c r="U3" s="2"/>
      <c r="V3" s="2"/>
      <c r="W3" s="2"/>
      <c r="X3" s="2"/>
      <c r="Y3" s="2"/>
      <c r="Z3" s="2"/>
      <c r="AA3" s="2"/>
      <c r="AB3" s="2"/>
      <c r="AC3" s="2"/>
      <c r="AD3" s="2"/>
      <c r="AE3" s="2"/>
      <c r="AF3" s="2"/>
      <c r="AG3" s="2"/>
      <c r="AI3" s="3"/>
      <c r="AJ3" s="26"/>
      <c r="AK3" s="26"/>
      <c r="AL3" s="26"/>
      <c r="AM3" s="26"/>
      <c r="AN3" s="26"/>
      <c r="AO3" s="26"/>
      <c r="AP3" s="26"/>
      <c r="AQ3" s="26"/>
      <c r="AR3" s="26"/>
      <c r="AS3" s="26"/>
      <c r="AT3" s="26"/>
      <c r="AU3" s="26"/>
    </row>
    <row r="4" spans="1:47" ht="24.95" customHeight="1">
      <c r="H4" s="2"/>
      <c r="I4" s="2"/>
      <c r="J4" s="2"/>
      <c r="K4" s="2"/>
      <c r="L4" s="2"/>
      <c r="M4" s="2"/>
      <c r="N4" s="2"/>
      <c r="O4" s="2"/>
      <c r="P4" s="2"/>
      <c r="Q4" s="2"/>
      <c r="R4" s="2"/>
      <c r="S4" s="2"/>
      <c r="T4" s="2"/>
      <c r="U4" s="2"/>
      <c r="V4" s="2"/>
      <c r="W4" s="2"/>
      <c r="X4" s="2"/>
      <c r="Y4" s="2"/>
      <c r="Z4" s="2"/>
      <c r="AA4" s="2"/>
      <c r="AB4" s="2"/>
      <c r="AC4" s="2"/>
      <c r="AD4" s="2"/>
      <c r="AE4" s="2"/>
      <c r="AF4" s="2"/>
      <c r="AG4" s="2"/>
      <c r="AI4" s="3" t="str">
        <f>VLOOKUP(1920,Sprachindex!A:Z,$AT$5,FALSE)</f>
        <v>RINNENWINKEL 3D</v>
      </c>
      <c r="AJ4" s="26"/>
      <c r="AK4" s="26"/>
      <c r="AL4" s="26"/>
      <c r="AM4" s="26"/>
      <c r="AN4" s="26"/>
      <c r="AO4" s="26"/>
      <c r="AP4" s="26"/>
      <c r="AQ4" s="26"/>
      <c r="AR4" s="26"/>
      <c r="AS4" s="26"/>
      <c r="AT4" s="26"/>
      <c r="AU4" s="26"/>
    </row>
    <row r="5" spans="1:47" ht="12.9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26"/>
      <c r="AK5" s="26"/>
      <c r="AL5" s="26"/>
      <c r="AM5" s="26"/>
      <c r="AN5" s="26"/>
      <c r="AO5" s="26"/>
      <c r="AP5" s="26"/>
      <c r="AQ5" s="26"/>
      <c r="AR5" s="26"/>
      <c r="AS5" s="62">
        <v>15</v>
      </c>
      <c r="AT5" s="62">
        <f>AS5+1</f>
        <v>16</v>
      </c>
      <c r="AU5" s="26"/>
    </row>
    <row r="6" spans="1:47" ht="12.95" customHeight="1">
      <c r="B6" s="6"/>
      <c r="C6" s="6"/>
      <c r="E6" s="20" t="str">
        <f>VLOOKUP(393,Sprachindex!A:Z,$AT$5,FALSE)</f>
        <v>Firma / Besteller:</v>
      </c>
      <c r="G6" s="6"/>
      <c r="H6" s="6"/>
      <c r="I6" s="6"/>
      <c r="J6" s="6"/>
      <c r="K6" s="6"/>
      <c r="L6" s="6"/>
      <c r="M6" s="6"/>
      <c r="N6" s="6"/>
      <c r="O6" s="6"/>
      <c r="P6" s="6"/>
      <c r="Q6" s="12" t="str">
        <f>VLOOKUP(383,Sprachindex!A:Z,$AT$5,FALSE)</f>
        <v>Farbe</v>
      </c>
      <c r="R6" s="13"/>
      <c r="S6" s="13"/>
      <c r="T6" s="13"/>
      <c r="U6" s="13"/>
      <c r="V6" s="13"/>
      <c r="W6" s="13"/>
      <c r="X6" s="13"/>
      <c r="Y6" s="13"/>
      <c r="Z6" s="13"/>
      <c r="AA6" s="13"/>
      <c r="AB6" s="13"/>
      <c r="AC6" s="13"/>
      <c r="AD6" s="13"/>
      <c r="AE6" s="13"/>
      <c r="AF6" s="13"/>
      <c r="AG6" s="13"/>
      <c r="AH6" s="13"/>
      <c r="AI6" s="103"/>
      <c r="AJ6" s="26"/>
      <c r="AK6" s="26"/>
      <c r="AL6" s="26"/>
      <c r="AM6" s="131" t="str">
        <f>VLOOKUP(853,Sprachindex!A:Z,$AT$5,FALSE)</f>
        <v>Sprache</v>
      </c>
      <c r="AN6" s="132"/>
      <c r="AO6" s="132"/>
      <c r="AP6" s="132"/>
      <c r="AQ6" s="132"/>
      <c r="AR6" s="132"/>
      <c r="AS6" s="132"/>
      <c r="AT6" s="133"/>
      <c r="AU6" s="27"/>
    </row>
    <row r="7" spans="1:47" ht="12.95" customHeight="1">
      <c r="B7" s="6"/>
      <c r="C7" s="6"/>
      <c r="D7" s="7" t="str">
        <f>VLOOKUP(622,Sprachindex!A:Z,$AT$5,FALSE)</f>
        <v>Name:</v>
      </c>
      <c r="E7" s="134"/>
      <c r="F7" s="135"/>
      <c r="G7" s="135"/>
      <c r="H7" s="135"/>
      <c r="I7" s="135"/>
      <c r="J7" s="135"/>
      <c r="K7" s="135"/>
      <c r="L7" s="135"/>
      <c r="M7" s="135"/>
      <c r="N7" s="135"/>
      <c r="O7" s="136"/>
      <c r="P7" s="6"/>
      <c r="Q7" s="14"/>
      <c r="R7" s="15" t="str">
        <f>VLOOKUP(25,Sprachindex!A:Z,$AT$5,FALSE)</f>
        <v>01 P.10 Braun</v>
      </c>
      <c r="S7" s="6"/>
      <c r="T7" s="6"/>
      <c r="U7" s="6"/>
      <c r="V7" s="6"/>
      <c r="W7" s="6"/>
      <c r="X7" s="6"/>
      <c r="Y7" s="6"/>
      <c r="Z7" s="6"/>
      <c r="AA7" s="6"/>
      <c r="AB7" s="15" t="str">
        <f>VLOOKUP(24,Sprachindex!A:Z,$AT$5,FALSE)</f>
        <v>01 Braun</v>
      </c>
      <c r="AC7" s="6"/>
      <c r="AD7" s="6"/>
      <c r="AE7" s="6"/>
      <c r="AF7" s="6"/>
      <c r="AG7" s="6"/>
      <c r="AH7" s="6"/>
      <c r="AI7" s="9"/>
      <c r="AJ7" s="26"/>
      <c r="AK7" s="26"/>
      <c r="AL7" s="26"/>
      <c r="AM7" s="28"/>
      <c r="AN7" s="29"/>
      <c r="AO7" s="29"/>
      <c r="AP7" s="87" t="s">
        <v>0</v>
      </c>
      <c r="AQ7" s="29"/>
      <c r="AR7" s="30"/>
      <c r="AS7" s="30"/>
      <c r="AT7" s="31"/>
      <c r="AU7" s="26"/>
    </row>
    <row r="8" spans="1:47" ht="12.95" customHeight="1">
      <c r="B8" s="6"/>
      <c r="C8" s="6"/>
      <c r="D8" s="7" t="str">
        <f>VLOOKUP(884,Sprachindex!A:Z,$AT$5,FALSE)</f>
        <v>Straße:</v>
      </c>
      <c r="E8" s="134"/>
      <c r="F8" s="135"/>
      <c r="G8" s="135"/>
      <c r="H8" s="135"/>
      <c r="I8" s="135"/>
      <c r="J8" s="135"/>
      <c r="K8" s="135"/>
      <c r="L8" s="135"/>
      <c r="M8" s="135"/>
      <c r="N8" s="135"/>
      <c r="O8" s="136"/>
      <c r="P8" s="6"/>
      <c r="Q8" s="14"/>
      <c r="R8" s="15" t="str">
        <f>VLOOKUP(27,Sprachindex!A:Z,$AT$5,FALSE)</f>
        <v>02 P.10 Anthrazit</v>
      </c>
      <c r="S8" s="6"/>
      <c r="T8" s="6"/>
      <c r="U8" s="6"/>
      <c r="V8" s="6"/>
      <c r="W8" s="6"/>
      <c r="X8" s="6"/>
      <c r="Y8" s="6"/>
      <c r="Z8" s="6"/>
      <c r="AA8" s="6"/>
      <c r="AB8" s="15" t="str">
        <f>VLOOKUP(26,Sprachindex!A:Z,$AT$5,FALSE)</f>
        <v>02 Anthrazit</v>
      </c>
      <c r="AC8" s="6"/>
      <c r="AD8" s="6"/>
      <c r="AE8" s="6"/>
      <c r="AF8" s="6"/>
      <c r="AG8" s="6"/>
      <c r="AH8" s="6"/>
      <c r="AI8" s="9"/>
      <c r="AJ8" s="26"/>
      <c r="AK8" s="26"/>
      <c r="AL8" s="26"/>
      <c r="AM8" s="32"/>
      <c r="AN8" s="26"/>
      <c r="AO8" s="26"/>
      <c r="AP8" s="88" t="s">
        <v>0</v>
      </c>
      <c r="AQ8" s="26"/>
      <c r="AR8" s="33"/>
      <c r="AS8" s="33"/>
      <c r="AT8" s="34"/>
      <c r="AU8" s="26"/>
    </row>
    <row r="9" spans="1:47" ht="12.95" customHeight="1">
      <c r="B9" s="6"/>
      <c r="C9" s="6"/>
      <c r="D9" s="7" t="str">
        <f>VLOOKUP(641,Sprachindex!A:Z,$AT$5,FALSE)</f>
        <v>Ort:</v>
      </c>
      <c r="E9" s="134"/>
      <c r="F9" s="135"/>
      <c r="G9" s="135"/>
      <c r="H9" s="135"/>
      <c r="I9" s="135"/>
      <c r="J9" s="135"/>
      <c r="K9" s="135"/>
      <c r="L9" s="135"/>
      <c r="M9" s="135"/>
      <c r="N9" s="135"/>
      <c r="O9" s="136"/>
      <c r="P9" s="6"/>
      <c r="Q9" s="14"/>
      <c r="R9" s="15" t="str">
        <f>VLOOKUP(28,Sprachindex!A:Z,$AT$5,FALSE)</f>
        <v>03 P.10 Schwarz</v>
      </c>
      <c r="S9" s="6"/>
      <c r="T9" s="6"/>
      <c r="U9" s="6"/>
      <c r="V9" s="6"/>
      <c r="W9" s="6"/>
      <c r="X9" s="6"/>
      <c r="Y9" s="6"/>
      <c r="Z9" s="6"/>
      <c r="AA9" s="6"/>
      <c r="AB9" s="15" t="str">
        <f>VLOOKUP(31,Sprachindex!A:Z,$AT$5,FALSE)</f>
        <v>04 Ziegelrot</v>
      </c>
      <c r="AC9" s="6"/>
      <c r="AD9" s="6"/>
      <c r="AE9" s="6"/>
      <c r="AF9" s="6"/>
      <c r="AG9" s="6"/>
      <c r="AH9" s="6"/>
      <c r="AI9" s="9"/>
      <c r="AJ9" s="26"/>
      <c r="AK9" s="26"/>
      <c r="AL9" s="26"/>
      <c r="AM9" s="32"/>
      <c r="AN9" s="26"/>
      <c r="AO9" s="26"/>
      <c r="AP9" s="88" t="s">
        <v>1</v>
      </c>
      <c r="AQ9" s="26"/>
      <c r="AR9" s="33"/>
      <c r="AS9" s="33"/>
      <c r="AT9" s="34"/>
      <c r="AU9" s="26"/>
    </row>
    <row r="10" spans="1:47" ht="12.95" customHeight="1">
      <c r="B10" s="6"/>
      <c r="C10" s="6"/>
      <c r="D10" s="8" t="str">
        <f>VLOOKUP(286,Sprachindex!A:Z,$AT$5,FALSE)</f>
        <v>Datum:</v>
      </c>
      <c r="E10" s="134"/>
      <c r="F10" s="135"/>
      <c r="G10" s="135"/>
      <c r="H10" s="135"/>
      <c r="I10" s="135"/>
      <c r="J10" s="135"/>
      <c r="K10" s="135"/>
      <c r="L10" s="135"/>
      <c r="M10" s="135"/>
      <c r="N10" s="135"/>
      <c r="O10" s="136"/>
      <c r="P10" s="6"/>
      <c r="Q10" s="14"/>
      <c r="R10" s="15" t="str">
        <f>VLOOKUP(37,Sprachindex!A:Z,$AT$5,FALSE)</f>
        <v>07 P.10 Hellgrau</v>
      </c>
      <c r="S10" s="6"/>
      <c r="T10" s="6"/>
      <c r="U10" s="6"/>
      <c r="V10" s="6"/>
      <c r="W10" s="6"/>
      <c r="X10" s="6"/>
      <c r="Y10" s="6"/>
      <c r="Z10" s="6"/>
      <c r="AA10" s="6"/>
      <c r="AB10" s="15" t="str">
        <f>VLOOKUP(32,Sprachindex!A:Z,$AT$5,FALSE)</f>
        <v>05 Oxydrot</v>
      </c>
      <c r="AC10" s="6"/>
      <c r="AD10" s="6"/>
      <c r="AE10" s="6"/>
      <c r="AF10" s="6"/>
      <c r="AG10" s="6"/>
      <c r="AH10" s="6"/>
      <c r="AI10" s="9"/>
      <c r="AJ10" s="26"/>
      <c r="AK10" s="26"/>
      <c r="AL10" s="26"/>
      <c r="AM10" s="32"/>
      <c r="AN10" s="26"/>
      <c r="AO10" s="26"/>
      <c r="AP10" s="88" t="s">
        <v>2</v>
      </c>
      <c r="AQ10" s="26"/>
      <c r="AR10" s="33"/>
      <c r="AS10" s="35"/>
      <c r="AT10" s="34"/>
      <c r="AU10" s="26"/>
    </row>
    <row r="11" spans="1:47" ht="12.95" customHeight="1">
      <c r="B11" s="6"/>
      <c r="C11" s="6"/>
      <c r="D11" s="6"/>
      <c r="E11" s="6"/>
      <c r="F11" s="6"/>
      <c r="G11" s="6"/>
      <c r="H11" s="6"/>
      <c r="I11" s="6"/>
      <c r="J11" s="6"/>
      <c r="K11" s="6"/>
      <c r="L11" s="6"/>
      <c r="M11" s="6"/>
      <c r="N11" s="6"/>
      <c r="O11" s="6"/>
      <c r="P11" s="6"/>
      <c r="Q11" s="14"/>
      <c r="R11" s="15" t="str">
        <f>VLOOKUP(42,Sprachindex!A:Z,$AT$5,FALSE)</f>
        <v>10 P.10 Prefaweiß</v>
      </c>
      <c r="S11" s="6"/>
      <c r="T11" s="6"/>
      <c r="U11" s="6"/>
      <c r="V11" s="6"/>
      <c r="W11" s="6"/>
      <c r="X11" s="6"/>
      <c r="Y11" s="6"/>
      <c r="Z11" s="6"/>
      <c r="AA11" s="6"/>
      <c r="AB11" s="15" t="str">
        <f>VLOOKUP(34,Sprachindex!A:Z,$AT$5,FALSE)</f>
        <v>06 Moosgrün</v>
      </c>
      <c r="AC11" s="6"/>
      <c r="AD11" s="6"/>
      <c r="AE11" s="6"/>
      <c r="AF11" s="6"/>
      <c r="AG11" s="6"/>
      <c r="AH11" s="6"/>
      <c r="AI11" s="9"/>
      <c r="AJ11" s="26"/>
      <c r="AK11" s="26"/>
      <c r="AL11" s="26"/>
      <c r="AM11" s="32"/>
      <c r="AN11" s="26"/>
      <c r="AO11" s="26"/>
      <c r="AP11" s="89" t="s">
        <v>3</v>
      </c>
      <c r="AQ11" s="26"/>
      <c r="AR11" s="36"/>
      <c r="AS11" s="35"/>
      <c r="AT11" s="34"/>
      <c r="AU11" s="26"/>
    </row>
    <row r="12" spans="1:47" ht="12.95" customHeight="1">
      <c r="A12" s="17"/>
      <c r="B12" s="13" t="str">
        <f>VLOOKUP(709,Sprachindex!A:Z,$AT$5,FALSE)</f>
        <v>Rinnendimension:</v>
      </c>
      <c r="C12" s="13"/>
      <c r="D12" s="13"/>
      <c r="E12" s="13"/>
      <c r="F12" s="13"/>
      <c r="G12" s="18"/>
      <c r="H12" s="19"/>
      <c r="I12" s="13" t="str">
        <f>VLOOKUP(1901,Sprachindex!A:Z,$AT$5,FALSE)</f>
        <v>Rinnenausführung:</v>
      </c>
      <c r="J12" s="13"/>
      <c r="K12" s="13"/>
      <c r="L12" s="13"/>
      <c r="M12" s="13"/>
      <c r="N12" s="13"/>
      <c r="O12" s="18"/>
      <c r="P12" s="6"/>
      <c r="Q12" s="14"/>
      <c r="R12" s="15" t="str">
        <f>VLOOKUP(51,Sprachindex!A:Z,$AT$5,FALSE)</f>
        <v>11 P.10 Nussbraun</v>
      </c>
      <c r="S12" s="6"/>
      <c r="T12" s="6"/>
      <c r="U12" s="6"/>
      <c r="V12" s="6"/>
      <c r="W12" s="6"/>
      <c r="X12" s="6"/>
      <c r="Y12" s="6"/>
      <c r="Z12" s="6"/>
      <c r="AA12" s="6"/>
      <c r="AB12" s="15" t="str">
        <f>VLOOKUP(36,Sprachindex!A:Z,$AT$5,FALSE)</f>
        <v>07 Hellgrau</v>
      </c>
      <c r="AC12" s="6"/>
      <c r="AD12" s="6"/>
      <c r="AE12" s="6"/>
      <c r="AF12" s="6"/>
      <c r="AG12" s="6"/>
      <c r="AH12" s="6"/>
      <c r="AI12" s="9"/>
      <c r="AJ12" s="26"/>
      <c r="AK12" s="26"/>
      <c r="AL12" s="26"/>
      <c r="AM12" s="32"/>
      <c r="AN12" s="26"/>
      <c r="AO12" s="26"/>
      <c r="AP12" s="106" t="s">
        <v>4</v>
      </c>
      <c r="AQ12" s="26"/>
      <c r="AR12" s="36"/>
      <c r="AS12" s="35"/>
      <c r="AT12" s="34"/>
      <c r="AU12" s="26"/>
    </row>
    <row r="13" spans="1:47" ht="12.95" customHeight="1">
      <c r="A13" s="4"/>
      <c r="B13" s="118">
        <f>VLOOKUP(1,Sprachindex!A:Z,$AT$5,FALSE)</f>
        <v>250</v>
      </c>
      <c r="C13" s="118"/>
      <c r="D13" s="6"/>
      <c r="E13" s="118">
        <f>VLOOKUP(4,Sprachindex!A:Z,$AT$5,FALSE)</f>
        <v>400</v>
      </c>
      <c r="F13" s="118"/>
      <c r="G13" s="9"/>
      <c r="H13" s="14"/>
      <c r="I13" s="6"/>
      <c r="J13" s="6"/>
      <c r="K13" s="6"/>
      <c r="L13" s="6"/>
      <c r="M13" s="6"/>
      <c r="N13" s="6"/>
      <c r="O13" s="9"/>
      <c r="P13" s="104"/>
      <c r="Q13" s="14"/>
      <c r="R13" s="15" t="str">
        <f>VLOOKUP(63,Sprachindex!A:Z,$AT$5,FALSE)</f>
        <v>19 P.10 Dunkelgrau</v>
      </c>
      <c r="S13" s="6"/>
      <c r="T13" s="6"/>
      <c r="U13" s="6"/>
      <c r="V13" s="6"/>
      <c r="W13" s="6"/>
      <c r="X13" s="6"/>
      <c r="Y13" s="6"/>
      <c r="Z13" s="6"/>
      <c r="AA13" s="6"/>
      <c r="AB13" s="15" t="str">
        <f>VLOOKUP(39,Sprachindex!A:Z,$AT$5,FALSE)</f>
        <v>08 Zinkgrau</v>
      </c>
      <c r="AC13" s="6"/>
      <c r="AD13" s="6"/>
      <c r="AE13" s="6"/>
      <c r="AF13" s="6"/>
      <c r="AG13" s="6"/>
      <c r="AH13" s="6"/>
      <c r="AI13" s="9"/>
      <c r="AJ13" s="26"/>
      <c r="AK13" s="26"/>
      <c r="AL13" s="26"/>
      <c r="AM13" s="32"/>
      <c r="AN13" s="26"/>
      <c r="AO13" s="26"/>
      <c r="AP13" s="89" t="s">
        <v>5</v>
      </c>
      <c r="AQ13" s="26"/>
      <c r="AR13" s="36"/>
      <c r="AS13" s="35"/>
      <c r="AT13" s="34"/>
      <c r="AU13" s="26"/>
    </row>
    <row r="14" spans="1:47" ht="12.95" customHeight="1">
      <c r="A14" s="4"/>
      <c r="B14" s="118">
        <f>VLOOKUP(2,Sprachindex!A:Z,$AT$5,FALSE)</f>
        <v>280</v>
      </c>
      <c r="C14" s="118"/>
      <c r="D14" s="6"/>
      <c r="E14" s="118">
        <f>VLOOKUP(5,Sprachindex!A:Z,$AT$5,FALSE)</f>
        <v>500</v>
      </c>
      <c r="F14" s="118"/>
      <c r="G14" s="9"/>
      <c r="H14" s="14"/>
      <c r="I14" s="6"/>
      <c r="J14" s="6"/>
      <c r="K14" s="6"/>
      <c r="L14" s="6"/>
      <c r="M14" s="6"/>
      <c r="N14" s="6"/>
      <c r="O14" s="9"/>
      <c r="P14" s="6"/>
      <c r="Q14" s="14"/>
      <c r="R14" s="15" t="str">
        <f>VLOOKUP(845,Sprachindex!A:Z,$AT$5,FALSE)</f>
        <v>Sonderfarbe</v>
      </c>
      <c r="S14" s="6"/>
      <c r="T14" s="6"/>
      <c r="U14" s="6"/>
      <c r="V14" s="6"/>
      <c r="W14" s="6"/>
      <c r="X14" s="6"/>
      <c r="Y14" s="6"/>
      <c r="Z14" s="6"/>
      <c r="AA14" s="6"/>
      <c r="AB14" s="15" t="str">
        <f>VLOOKUP(52,Sprachindex!A:Z,$AT$5,FALSE)</f>
        <v>12 Silbermetallic</v>
      </c>
      <c r="AC14" s="6"/>
      <c r="AD14" s="6"/>
      <c r="AE14" s="6"/>
      <c r="AF14" s="6"/>
      <c r="AG14" s="6"/>
      <c r="AH14" s="6"/>
      <c r="AI14" s="9"/>
      <c r="AJ14" s="26"/>
      <c r="AK14" s="26"/>
      <c r="AL14" s="26"/>
      <c r="AM14" s="32"/>
      <c r="AN14" s="26"/>
      <c r="AO14" s="26"/>
      <c r="AP14" s="106" t="s">
        <v>6</v>
      </c>
      <c r="AQ14" s="26"/>
      <c r="AR14" s="36"/>
      <c r="AS14" s="35"/>
      <c r="AT14" s="34"/>
      <c r="AU14" s="26"/>
    </row>
    <row r="15" spans="1:47" ht="12.95" customHeight="1">
      <c r="A15" s="5"/>
      <c r="B15" s="124">
        <f>VLOOKUP(3,Sprachindex!A:Z,$AT$5,FALSE)</f>
        <v>333</v>
      </c>
      <c r="C15" s="124"/>
      <c r="D15" s="10"/>
      <c r="E15" s="10"/>
      <c r="F15" s="10"/>
      <c r="G15" s="11"/>
      <c r="H15" s="16"/>
      <c r="I15" s="10"/>
      <c r="J15" s="10"/>
      <c r="K15" s="10"/>
      <c r="L15" s="10"/>
      <c r="M15" s="10"/>
      <c r="N15" s="10"/>
      <c r="O15" s="11"/>
      <c r="P15" s="104"/>
      <c r="Q15" s="16"/>
      <c r="R15" s="119"/>
      <c r="S15" s="120"/>
      <c r="T15" s="120"/>
      <c r="U15" s="120"/>
      <c r="V15" s="120"/>
      <c r="W15" s="120"/>
      <c r="X15" s="120"/>
      <c r="Y15" s="121"/>
      <c r="Z15" s="10"/>
      <c r="AA15" s="10"/>
      <c r="AB15" s="15" t="str">
        <f>VLOOKUP(54,Sprachindex!A:Z,$AT$5,FALSE)</f>
        <v>13 Naturblank</v>
      </c>
      <c r="AC15" s="10"/>
      <c r="AD15" s="10"/>
      <c r="AE15" s="10"/>
      <c r="AF15" s="10"/>
      <c r="AG15" s="10"/>
      <c r="AH15" s="10"/>
      <c r="AI15" s="11"/>
      <c r="AJ15" s="26"/>
      <c r="AK15" s="26"/>
      <c r="AL15" s="26"/>
      <c r="AM15" s="32"/>
      <c r="AN15" s="26"/>
      <c r="AO15" s="26"/>
      <c r="AP15" s="89" t="s">
        <v>7</v>
      </c>
      <c r="AQ15" s="37"/>
      <c r="AR15" s="26"/>
      <c r="AS15" s="26"/>
      <c r="AT15" s="34"/>
      <c r="AU15" s="26"/>
    </row>
    <row r="16" spans="1:47" ht="12.9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26"/>
      <c r="AK16" s="26"/>
      <c r="AL16" s="26"/>
      <c r="AM16" s="32"/>
      <c r="AN16" s="26"/>
      <c r="AO16" s="26"/>
      <c r="AP16" s="89" t="s">
        <v>8</v>
      </c>
      <c r="AQ16" s="37"/>
      <c r="AR16" s="26"/>
      <c r="AS16" s="26"/>
      <c r="AT16" s="34"/>
      <c r="AU16" s="26"/>
    </row>
    <row r="17" spans="1:47" ht="12.95" customHeight="1">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J17" s="26"/>
      <c r="AK17" s="26"/>
      <c r="AL17" s="26"/>
      <c r="AM17" s="32"/>
      <c r="AN17" s="26"/>
      <c r="AO17" s="26"/>
      <c r="AP17" s="89" t="s">
        <v>9</v>
      </c>
      <c r="AQ17" s="37"/>
      <c r="AR17" s="26"/>
      <c r="AS17" s="26"/>
      <c r="AT17" s="34"/>
      <c r="AU17" s="26"/>
    </row>
    <row r="18" spans="1:47" ht="12.95" customHeight="1">
      <c r="C18" s="6"/>
      <c r="D18" s="6"/>
      <c r="E18" s="53"/>
      <c r="F18" s="47"/>
      <c r="G18" s="47"/>
      <c r="H18" s="47"/>
      <c r="I18" s="47"/>
      <c r="J18" s="47"/>
      <c r="K18" s="47"/>
      <c r="L18" s="47"/>
      <c r="M18" s="47"/>
      <c r="N18" s="47"/>
      <c r="O18" s="47"/>
      <c r="P18" s="47"/>
      <c r="Q18" s="47"/>
      <c r="R18" s="47"/>
      <c r="S18" s="47"/>
      <c r="T18" s="47"/>
      <c r="U18" s="47"/>
      <c r="V18" s="47"/>
      <c r="W18" s="47"/>
      <c r="X18" s="47"/>
      <c r="Y18" s="47"/>
      <c r="Z18" s="6"/>
      <c r="AA18" s="6"/>
      <c r="AB18" s="6"/>
      <c r="AC18" s="6"/>
      <c r="AD18" s="6"/>
      <c r="AE18" s="6"/>
      <c r="AF18" s="6"/>
      <c r="AJ18" s="26"/>
      <c r="AK18" s="26"/>
      <c r="AL18" s="26"/>
      <c r="AM18" s="32"/>
      <c r="AN18" s="26"/>
      <c r="AO18" s="26"/>
      <c r="AP18" s="89" t="s">
        <v>10</v>
      </c>
      <c r="AQ18" s="37"/>
      <c r="AR18" s="26"/>
      <c r="AS18" s="26"/>
      <c r="AT18" s="34"/>
      <c r="AU18" s="26"/>
    </row>
    <row r="19" spans="1:47" ht="12.95" customHeight="1">
      <c r="C19" s="6"/>
      <c r="D19" s="6"/>
      <c r="E19" s="48"/>
      <c r="F19" s="48"/>
      <c r="G19" s="48"/>
      <c r="H19" s="48"/>
      <c r="I19" s="48"/>
      <c r="J19" s="48"/>
      <c r="K19" s="48"/>
      <c r="L19" s="48"/>
      <c r="M19" s="48"/>
      <c r="N19" s="48"/>
      <c r="O19" s="48"/>
      <c r="P19" s="48"/>
      <c r="Q19" s="48"/>
      <c r="R19" s="48"/>
      <c r="S19" s="48"/>
      <c r="T19" s="48"/>
      <c r="U19" s="48"/>
      <c r="V19" s="48"/>
      <c r="W19" s="48"/>
      <c r="X19" s="48"/>
      <c r="Y19" s="48"/>
      <c r="Z19" s="6"/>
      <c r="AA19" s="6"/>
      <c r="AB19" s="6"/>
      <c r="AC19" s="6"/>
      <c r="AD19" s="6"/>
      <c r="AE19" s="6"/>
      <c r="AF19" s="6"/>
      <c r="AJ19" s="26"/>
      <c r="AK19" s="26"/>
      <c r="AL19" s="26"/>
      <c r="AM19" s="32"/>
      <c r="AN19" s="26"/>
      <c r="AO19" s="26"/>
      <c r="AP19" s="89" t="s">
        <v>11</v>
      </c>
      <c r="AQ19" s="37"/>
      <c r="AR19" s="26"/>
      <c r="AS19" s="26"/>
      <c r="AT19" s="34"/>
      <c r="AU19" s="26"/>
    </row>
    <row r="20" spans="1:47" ht="12.95" customHeight="1">
      <c r="C20" s="6"/>
      <c r="E20" s="47"/>
      <c r="F20" s="48"/>
      <c r="G20" s="49" t="str">
        <f>VLOOKUP(1937,Sprachindex!A:Z,$AT$5,FALSE)&amp; "* B1"</f>
        <v>Breite* B1</v>
      </c>
      <c r="H20" s="123"/>
      <c r="I20" s="123"/>
      <c r="J20" s="123"/>
      <c r="K20" s="123"/>
      <c r="L20" s="48" t="s">
        <v>12</v>
      </c>
      <c r="M20" s="48"/>
      <c r="N20" s="48"/>
      <c r="U20" s="127" t="str">
        <f>VLOOKUP(1022,Sprachindex!A:Z,$AT$5,FALSE)</f>
        <v>Winkel</v>
      </c>
      <c r="V20" s="127"/>
      <c r="W20" s="127"/>
      <c r="X20" s="127"/>
      <c r="Y20" s="128" t="str">
        <f>VLOOKUP(552,Sprachindex!A:Z,$AT$5,FALSE) &amp; " A"</f>
        <v>Länge A</v>
      </c>
      <c r="Z20" s="129"/>
      <c r="AA20" s="129"/>
      <c r="AB20" s="130"/>
      <c r="AC20" s="128" t="str">
        <f>VLOOKUP(552,Sprachindex!A:Z,$AT$5,FALSE) &amp; " B"</f>
        <v>Länge B</v>
      </c>
      <c r="AD20" s="129"/>
      <c r="AE20" s="129"/>
      <c r="AF20" s="130"/>
      <c r="AG20" s="125" t="str">
        <f>VLOOKUP(1839,Sprachindex!A:Z,$AT$5,FALSE)</f>
        <v>Stück</v>
      </c>
      <c r="AH20" s="125"/>
      <c r="AI20" s="125"/>
      <c r="AJ20" s="26"/>
      <c r="AK20" s="26"/>
      <c r="AL20" s="26"/>
      <c r="AM20" s="32"/>
      <c r="AN20" s="26"/>
      <c r="AO20" s="26"/>
      <c r="AP20" s="89" t="s">
        <v>13</v>
      </c>
      <c r="AQ20" s="37"/>
      <c r="AR20" s="26"/>
      <c r="AS20" s="26"/>
      <c r="AT20" s="34"/>
      <c r="AU20" s="26"/>
    </row>
    <row r="21" spans="1:47" ht="12.95" customHeight="1">
      <c r="C21" s="6"/>
      <c r="E21" s="47"/>
      <c r="F21" s="47"/>
      <c r="G21" s="49" t="str">
        <f>VLOOKUP(1937,Sprachindex!A:Z,$AT$5,FALSE)&amp; "* B2"</f>
        <v>Breite* B2</v>
      </c>
      <c r="H21" s="122"/>
      <c r="I21" s="122"/>
      <c r="J21" s="122"/>
      <c r="K21" s="122"/>
      <c r="L21" s="48" t="s">
        <v>12</v>
      </c>
      <c r="M21" s="48"/>
      <c r="N21" s="48"/>
      <c r="U21" s="127" t="str">
        <f>VLOOKUP(661,Sprachindex!A:Z,$AT$5,FALSE)</f>
        <v>Pos. 1</v>
      </c>
      <c r="V21" s="127"/>
      <c r="W21" s="127"/>
      <c r="X21" s="127"/>
      <c r="Y21" s="113">
        <v>250</v>
      </c>
      <c r="Z21" s="114"/>
      <c r="AA21" s="114"/>
      <c r="AB21" s="114"/>
      <c r="AC21" s="113">
        <v>250</v>
      </c>
      <c r="AD21" s="114"/>
      <c r="AE21" s="114"/>
      <c r="AF21" s="114"/>
      <c r="AG21" s="126"/>
      <c r="AH21" s="126"/>
      <c r="AI21" s="126"/>
      <c r="AJ21" s="26"/>
      <c r="AK21" s="26"/>
      <c r="AL21" s="26"/>
      <c r="AM21" s="38"/>
      <c r="AN21" s="39"/>
      <c r="AO21" s="39"/>
      <c r="AP21" s="90" t="s">
        <v>14</v>
      </c>
      <c r="AQ21" s="41"/>
      <c r="AR21" s="39"/>
      <c r="AS21" s="39"/>
      <c r="AT21" s="42"/>
      <c r="AU21" s="26"/>
    </row>
    <row r="22" spans="1:47" ht="12.95" customHeight="1">
      <c r="C22" s="6"/>
      <c r="E22" s="47"/>
      <c r="F22" s="47"/>
      <c r="G22" s="49" t="str">
        <f>VLOOKUP(1937,Sprachindex!A:Z,$AT$5,FALSE)&amp; "* B3"</f>
        <v>Breite* B3</v>
      </c>
      <c r="H22" s="116"/>
      <c r="I22" s="116"/>
      <c r="J22" s="116"/>
      <c r="K22" s="116"/>
      <c r="L22" s="48" t="s">
        <v>12</v>
      </c>
      <c r="M22" s="48"/>
      <c r="N22" s="48"/>
      <c r="U22" s="127" t="str">
        <f>VLOOKUP(662,Sprachindex!A:Z,$AT$5,FALSE)</f>
        <v>Pos. 2</v>
      </c>
      <c r="V22" s="127"/>
      <c r="W22" s="127"/>
      <c r="X22" s="127"/>
      <c r="Y22" s="113">
        <v>250</v>
      </c>
      <c r="Z22" s="114"/>
      <c r="AA22" s="114"/>
      <c r="AB22" s="114"/>
      <c r="AC22" s="113">
        <v>250</v>
      </c>
      <c r="AD22" s="114"/>
      <c r="AE22" s="114"/>
      <c r="AF22" s="114"/>
      <c r="AG22" s="126"/>
      <c r="AH22" s="126"/>
      <c r="AI22" s="126"/>
      <c r="AJ22" s="26"/>
      <c r="AK22" s="26"/>
      <c r="AL22" s="26"/>
      <c r="AM22" s="26"/>
      <c r="AN22" s="26"/>
      <c r="AO22" s="26"/>
      <c r="AP22" s="33"/>
      <c r="AQ22" s="37"/>
      <c r="AR22" s="26"/>
      <c r="AS22" s="26"/>
      <c r="AT22" s="26"/>
      <c r="AU22" s="26"/>
    </row>
    <row r="23" spans="1:47" ht="12.95" customHeight="1">
      <c r="C23" s="6"/>
      <c r="E23" s="47"/>
      <c r="F23" s="47"/>
      <c r="G23" s="49" t="str">
        <f>VLOOKUP(1937,Sprachindex!A:Z,$AT$5,FALSE)&amp; "* B4"</f>
        <v>Breite* B4</v>
      </c>
      <c r="H23" s="107"/>
      <c r="I23" s="108"/>
      <c r="J23" s="108"/>
      <c r="K23" s="109"/>
      <c r="L23" s="48" t="s">
        <v>12</v>
      </c>
      <c r="M23" s="48"/>
      <c r="N23" s="48"/>
      <c r="U23" s="127" t="str">
        <f>VLOOKUP(663,Sprachindex!A:Z,$AT$5,FALSE)</f>
        <v>Pos. 3</v>
      </c>
      <c r="V23" s="127"/>
      <c r="W23" s="127"/>
      <c r="X23" s="127"/>
      <c r="Y23" s="113">
        <v>250</v>
      </c>
      <c r="Z23" s="114"/>
      <c r="AA23" s="114"/>
      <c r="AB23" s="114"/>
      <c r="AC23" s="113">
        <v>250</v>
      </c>
      <c r="AD23" s="114"/>
      <c r="AE23" s="114"/>
      <c r="AF23" s="114"/>
      <c r="AG23" s="126"/>
      <c r="AH23" s="126"/>
      <c r="AI23" s="126"/>
      <c r="AJ23" s="26"/>
      <c r="AK23" s="26"/>
      <c r="AL23" s="26"/>
      <c r="AM23" s="26"/>
      <c r="AN23" s="26"/>
      <c r="AO23" s="26"/>
      <c r="AP23" s="26"/>
      <c r="AQ23" s="26"/>
      <c r="AR23" s="26"/>
      <c r="AS23" s="26"/>
      <c r="AT23" s="26"/>
      <c r="AU23" s="26"/>
    </row>
    <row r="24" spans="1:47" ht="12.95" customHeight="1">
      <c r="C24" s="6"/>
      <c r="D24" s="54" t="str">
        <f>"(* " &amp;VLOOKUP(1936,Sprachindex!A:Z,$AT$5,FALSE)&amp;  ")"</f>
        <v>(* Breite in Dachneigung gemessen)</v>
      </c>
      <c r="E24" s="47"/>
      <c r="F24" s="47"/>
      <c r="G24" s="47"/>
      <c r="H24" s="47"/>
      <c r="J24" s="6"/>
      <c r="K24" s="6"/>
      <c r="L24" s="51"/>
      <c r="N24" s="47"/>
      <c r="U24" s="127" t="str">
        <f>VLOOKUP(664,Sprachindex!A:Z,$AT$5,FALSE)</f>
        <v>Pos. 4</v>
      </c>
      <c r="V24" s="127"/>
      <c r="W24" s="127"/>
      <c r="X24" s="127"/>
      <c r="Y24" s="113">
        <v>250</v>
      </c>
      <c r="Z24" s="114"/>
      <c r="AA24" s="114"/>
      <c r="AB24" s="114"/>
      <c r="AC24" s="113">
        <v>250</v>
      </c>
      <c r="AD24" s="114"/>
      <c r="AE24" s="114"/>
      <c r="AF24" s="114"/>
      <c r="AG24" s="126"/>
      <c r="AH24" s="126"/>
      <c r="AI24" s="126"/>
      <c r="AJ24" s="26"/>
      <c r="AK24" s="26"/>
      <c r="AL24" s="26"/>
      <c r="AM24" s="26"/>
      <c r="AN24" s="26"/>
      <c r="AO24" s="26"/>
      <c r="AP24" s="26"/>
      <c r="AQ24" s="26"/>
      <c r="AR24" s="26"/>
      <c r="AS24" s="26"/>
      <c r="AT24" s="26"/>
      <c r="AU24" s="26"/>
    </row>
    <row r="25" spans="1:47" ht="12.95" customHeight="1">
      <c r="C25" s="6"/>
      <c r="D25" s="6"/>
      <c r="E25" s="47"/>
      <c r="F25" s="47"/>
      <c r="G25" s="49" t="str">
        <f>VLOOKUP(1930,Sprachindex!A:Z,$AT$5,FALSE)</f>
        <v>Dachneigung</v>
      </c>
      <c r="H25" s="112"/>
      <c r="I25" s="112"/>
      <c r="J25" s="112"/>
      <c r="K25" s="112"/>
      <c r="L25" s="48" t="s">
        <v>15</v>
      </c>
      <c r="M25" s="50"/>
      <c r="N25" s="48"/>
      <c r="U25" s="93"/>
      <c r="V25" s="93"/>
      <c r="W25" s="93"/>
      <c r="X25" s="93"/>
      <c r="Y25" s="93"/>
      <c r="Z25" s="93"/>
      <c r="AA25" s="93"/>
      <c r="AB25" s="93"/>
      <c r="AC25" s="93"/>
      <c r="AD25" s="93"/>
      <c r="AE25" s="93"/>
      <c r="AF25" s="93"/>
      <c r="AG25" s="93"/>
      <c r="AH25" s="93"/>
      <c r="AI25" s="93"/>
      <c r="AJ25" s="26"/>
      <c r="AK25" s="26"/>
      <c r="AL25" s="26"/>
      <c r="AM25" s="26"/>
      <c r="AN25" s="26"/>
      <c r="AO25" s="26"/>
      <c r="AP25" s="26"/>
      <c r="AQ25" s="26"/>
      <c r="AR25" s="26"/>
      <c r="AS25" s="26"/>
      <c r="AT25" s="26"/>
      <c r="AU25" s="26"/>
    </row>
    <row r="26" spans="1:47" ht="12.95" customHeight="1">
      <c r="A26" t="str">
        <f>VLOOKUP(661,Sprachindex!A:Z,$AT$5,FALSE)</f>
        <v>Pos. 1</v>
      </c>
      <c r="C26" s="6"/>
      <c r="D26" s="6"/>
      <c r="E26" s="47"/>
      <c r="F26" s="47"/>
      <c r="G26" s="49"/>
      <c r="H26" s="47"/>
      <c r="I26" s="52"/>
      <c r="J26" s="52" t="str">
        <f>VLOOKUP(662,Sprachindex!A:Z,$AT$5,FALSE)</f>
        <v>Pos. 2</v>
      </c>
      <c r="K26" s="52"/>
      <c r="L26" s="51"/>
      <c r="M26" s="50"/>
      <c r="N26" s="50"/>
      <c r="O26" s="50"/>
      <c r="P26" s="50"/>
      <c r="Q26" s="50"/>
      <c r="R26" s="50"/>
      <c r="S26" s="47" t="str">
        <f>VLOOKUP(663,Sprachindex!A:Z,$AT$5,FALSE)</f>
        <v>Pos. 3</v>
      </c>
      <c r="T26" s="50"/>
      <c r="U26" s="50"/>
      <c r="V26" s="50"/>
      <c r="W26" s="50"/>
      <c r="X26" s="50"/>
      <c r="Y26" s="51"/>
      <c r="Z26" s="6"/>
      <c r="AA26" s="6"/>
      <c r="AB26" s="6" t="str">
        <f>VLOOKUP(664,Sprachindex!A:Z,$AT$5,FALSE)</f>
        <v>Pos. 4</v>
      </c>
      <c r="AC26" s="6"/>
      <c r="AD26" s="6"/>
      <c r="AE26" s="6"/>
      <c r="AF26" s="6"/>
      <c r="AJ26" s="26"/>
      <c r="AK26" s="26"/>
      <c r="AL26" s="26"/>
      <c r="AM26" s="26"/>
      <c r="AN26" s="26"/>
      <c r="AO26" s="26"/>
      <c r="AP26" s="26"/>
      <c r="AQ26" s="26"/>
      <c r="AR26" s="26"/>
      <c r="AS26" s="26"/>
      <c r="AT26" s="26"/>
      <c r="AU26" s="26"/>
    </row>
    <row r="27" spans="1:47" ht="12.95" customHeight="1">
      <c r="AJ27" s="26"/>
      <c r="AK27" s="26"/>
      <c r="AL27" s="26"/>
      <c r="AM27" s="26"/>
      <c r="AN27" s="26"/>
      <c r="AO27" s="26"/>
      <c r="AP27" s="26"/>
      <c r="AQ27" s="26"/>
      <c r="AR27" s="26"/>
      <c r="AS27" s="26"/>
      <c r="AT27" s="26"/>
      <c r="AU27" s="26"/>
    </row>
    <row r="28" spans="1:47" ht="12.95" customHeight="1">
      <c r="E28" s="55"/>
      <c r="AJ28" s="26"/>
      <c r="AK28" s="26"/>
      <c r="AL28" s="26"/>
      <c r="AM28" s="26"/>
      <c r="AN28" s="26"/>
      <c r="AO28" s="26"/>
      <c r="AP28" s="26"/>
      <c r="AQ28" s="26"/>
      <c r="AR28" s="26"/>
      <c r="AS28" s="26"/>
      <c r="AT28" s="26"/>
      <c r="AU28" s="26"/>
    </row>
    <row r="29" spans="1:47" ht="12.95" customHeight="1">
      <c r="AJ29" s="26"/>
      <c r="AK29" s="26"/>
      <c r="AL29" s="26"/>
      <c r="AM29" s="26"/>
      <c r="AN29" s="26"/>
      <c r="AO29" s="26"/>
      <c r="AP29" s="26"/>
      <c r="AQ29" s="26"/>
      <c r="AR29" s="26"/>
      <c r="AS29" s="26"/>
      <c r="AT29" s="26"/>
      <c r="AU29" s="26"/>
    </row>
    <row r="30" spans="1:47" ht="12.95" customHeight="1">
      <c r="AJ30" s="26"/>
      <c r="AK30" s="26"/>
      <c r="AL30" s="26"/>
      <c r="AM30" s="26"/>
      <c r="AN30" s="26"/>
      <c r="AO30" s="26"/>
      <c r="AP30" s="26"/>
      <c r="AQ30" s="26"/>
      <c r="AR30" s="102"/>
      <c r="AS30" s="26"/>
      <c r="AT30" s="26"/>
      <c r="AU30" s="26"/>
    </row>
    <row r="31" spans="1:47" ht="12.95" customHeight="1">
      <c r="AJ31" s="26"/>
      <c r="AK31" s="26"/>
      <c r="AL31" s="26"/>
      <c r="AM31" s="26"/>
      <c r="AN31" s="26"/>
      <c r="AO31" s="26"/>
      <c r="AP31" s="26"/>
      <c r="AQ31" s="26"/>
      <c r="AR31" s="26"/>
      <c r="AS31" s="26"/>
      <c r="AT31" s="26"/>
      <c r="AU31" s="26"/>
    </row>
    <row r="32" spans="1:47" ht="12.95" customHeight="1">
      <c r="AJ32" s="26"/>
      <c r="AK32" s="26"/>
      <c r="AL32" s="26"/>
      <c r="AM32" s="26"/>
      <c r="AN32" s="26"/>
      <c r="AO32" s="26"/>
      <c r="AP32" s="26"/>
      <c r="AQ32" s="26"/>
      <c r="AR32" s="26"/>
      <c r="AS32" s="26"/>
      <c r="AT32" s="26"/>
      <c r="AU32" s="26"/>
    </row>
    <row r="33" spans="1:47" ht="12.95" customHeight="1">
      <c r="AJ33" s="26"/>
      <c r="AK33" s="26"/>
      <c r="AL33" s="26"/>
      <c r="AM33" s="26"/>
      <c r="AN33" s="26"/>
      <c r="AO33" s="26"/>
      <c r="AP33" s="26"/>
      <c r="AQ33" s="26"/>
      <c r="AR33" s="26"/>
      <c r="AS33" s="26"/>
      <c r="AT33" s="26"/>
      <c r="AU33" s="26"/>
    </row>
    <row r="34" spans="1:47" ht="12.95" customHeight="1">
      <c r="AJ34" s="26"/>
      <c r="AK34" s="26"/>
      <c r="AL34" s="26"/>
      <c r="AM34" s="26"/>
      <c r="AN34" s="26"/>
      <c r="AO34" s="26"/>
      <c r="AP34" s="26"/>
      <c r="AQ34" s="26"/>
      <c r="AR34" s="26"/>
      <c r="AS34" s="26"/>
      <c r="AT34" s="26"/>
      <c r="AU34" s="26"/>
    </row>
    <row r="35" spans="1:47" ht="12.95" customHeight="1">
      <c r="AJ35" s="26"/>
      <c r="AK35" s="26"/>
      <c r="AL35" s="26"/>
      <c r="AM35" s="26"/>
      <c r="AN35" s="26"/>
      <c r="AO35" s="26"/>
      <c r="AP35" s="26"/>
      <c r="AQ35" s="26"/>
      <c r="AR35" s="26"/>
      <c r="AS35" s="26"/>
      <c r="AT35" s="26"/>
      <c r="AU35" s="26"/>
    </row>
    <row r="36" spans="1:47" ht="12.95" customHeight="1">
      <c r="A36" s="117" t="str">
        <f>VLOOKUP(1932,Sprachindex!A:Z,$AT$5,FALSE)</f>
        <v>Innenrinnenwinkel</v>
      </c>
      <c r="B36" s="117"/>
      <c r="C36" s="117"/>
      <c r="D36" s="117"/>
      <c r="E36" s="117"/>
      <c r="F36" s="117"/>
      <c r="G36" s="117"/>
      <c r="H36" s="117"/>
      <c r="I36" s="117"/>
      <c r="J36" s="117" t="str">
        <f>VLOOKUP(1931,Sprachindex!A:Z,$AT$5,FALSE)</f>
        <v>Außenrinnenwinkel</v>
      </c>
      <c r="K36" s="117"/>
      <c r="L36" s="117"/>
      <c r="M36" s="117"/>
      <c r="N36" s="117"/>
      <c r="O36" s="117"/>
      <c r="P36" s="117"/>
      <c r="Q36" s="117"/>
      <c r="R36" s="117"/>
      <c r="S36" s="117" t="str">
        <f>VLOOKUP(1931,Sprachindex!A:Z,$AT$5,FALSE)</f>
        <v>Außenrinnenwinkel</v>
      </c>
      <c r="T36" s="117"/>
      <c r="U36" s="117"/>
      <c r="V36" s="117"/>
      <c r="W36" s="117"/>
      <c r="X36" s="117"/>
      <c r="Y36" s="117"/>
      <c r="Z36" s="117"/>
      <c r="AA36" s="117" t="str">
        <f>VLOOKUP(1932,Sprachindex!A:Z,$AT$5,FALSE)</f>
        <v>Innenrinnenwinkel</v>
      </c>
      <c r="AB36" s="117"/>
      <c r="AC36" s="117"/>
      <c r="AD36" s="117"/>
      <c r="AE36" s="117"/>
      <c r="AF36" s="117"/>
      <c r="AG36" s="117"/>
      <c r="AH36" s="117"/>
      <c r="AI36" s="117"/>
      <c r="AJ36" s="26"/>
      <c r="AK36" s="26"/>
      <c r="AL36" s="26"/>
      <c r="AM36" s="26"/>
      <c r="AN36" s="26"/>
      <c r="AO36" s="26"/>
      <c r="AP36" s="26"/>
      <c r="AQ36" s="26"/>
      <c r="AR36" s="26"/>
      <c r="AS36" s="26"/>
      <c r="AT36" s="26"/>
      <c r="AU36" s="26"/>
    </row>
    <row r="37" spans="1:47" ht="12.9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26"/>
      <c r="AK37" s="26"/>
      <c r="AL37" s="26"/>
      <c r="AM37" s="26"/>
      <c r="AN37" s="26"/>
      <c r="AO37" s="26"/>
      <c r="AP37" s="26"/>
      <c r="AQ37" s="26"/>
      <c r="AR37" s="26"/>
      <c r="AS37" s="26"/>
      <c r="AT37" s="26"/>
      <c r="AU37" s="26"/>
    </row>
    <row r="38" spans="1:47" ht="12.9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26"/>
      <c r="AK38" s="26"/>
      <c r="AL38" s="26"/>
      <c r="AM38" s="26"/>
      <c r="AN38" s="26"/>
      <c r="AO38" s="26"/>
      <c r="AP38" s="26"/>
      <c r="AQ38" s="26"/>
      <c r="AR38" s="26"/>
      <c r="AS38" s="26"/>
      <c r="AT38" s="26"/>
      <c r="AU38" s="26"/>
    </row>
    <row r="39" spans="1:47" ht="12.95" customHeight="1">
      <c r="AJ39" s="26"/>
      <c r="AK39" s="26"/>
      <c r="AL39" s="26"/>
      <c r="AM39" s="26"/>
      <c r="AN39" s="26"/>
      <c r="AO39" s="26"/>
      <c r="AP39" s="26"/>
      <c r="AQ39" s="26"/>
      <c r="AR39" s="26"/>
      <c r="AS39" s="26"/>
      <c r="AT39" s="26"/>
      <c r="AU39" s="26"/>
    </row>
    <row r="40" spans="1:47" ht="12.95" customHeight="1">
      <c r="AJ40" s="26"/>
      <c r="AK40" s="26"/>
      <c r="AL40" s="26"/>
      <c r="AM40" s="26"/>
      <c r="AN40" s="26"/>
      <c r="AO40" s="26"/>
      <c r="AP40" s="26"/>
      <c r="AQ40" s="26"/>
      <c r="AR40" s="26"/>
      <c r="AS40" s="26"/>
      <c r="AT40" s="26"/>
      <c r="AU40" s="26"/>
    </row>
    <row r="41" spans="1:47" ht="12.95" customHeight="1">
      <c r="AJ41" s="26"/>
      <c r="AK41" s="26"/>
      <c r="AL41" s="26"/>
      <c r="AM41" s="26"/>
      <c r="AN41" s="26"/>
      <c r="AO41" s="26"/>
      <c r="AP41" s="26"/>
      <c r="AQ41" s="26"/>
      <c r="AR41" s="26"/>
      <c r="AS41" s="26"/>
      <c r="AT41" s="26"/>
      <c r="AU41" s="26"/>
    </row>
    <row r="42" spans="1:47" ht="12.95" customHeight="1">
      <c r="AJ42" s="26"/>
      <c r="AK42" s="26"/>
      <c r="AL42" s="26"/>
      <c r="AM42" s="26"/>
      <c r="AN42" s="26"/>
      <c r="AO42" s="26"/>
      <c r="AP42" s="26"/>
      <c r="AQ42" s="26"/>
      <c r="AR42" s="26"/>
      <c r="AS42" s="26"/>
      <c r="AT42" s="26"/>
      <c r="AU42" s="26"/>
    </row>
    <row r="43" spans="1:47" ht="12.95" customHeight="1">
      <c r="AJ43" s="26"/>
      <c r="AK43" s="26"/>
      <c r="AL43" s="26"/>
      <c r="AM43" s="26"/>
      <c r="AN43" s="26"/>
      <c r="AO43" s="26"/>
      <c r="AP43" s="26"/>
      <c r="AQ43" s="26"/>
      <c r="AR43" s="26"/>
      <c r="AS43" s="26"/>
      <c r="AT43" s="26"/>
      <c r="AU43" s="26"/>
    </row>
    <row r="44" spans="1:47" ht="12.95" customHeight="1">
      <c r="AJ44" s="26"/>
      <c r="AK44" s="26"/>
      <c r="AL44" s="26"/>
      <c r="AM44" s="26"/>
      <c r="AN44" s="26"/>
      <c r="AO44" s="26"/>
      <c r="AP44" s="26"/>
      <c r="AQ44" s="26"/>
      <c r="AR44" s="26"/>
      <c r="AS44" s="26"/>
      <c r="AT44" s="26"/>
      <c r="AU44" s="26"/>
    </row>
    <row r="45" spans="1:47" ht="12.95" customHeight="1">
      <c r="AJ45" s="26"/>
      <c r="AK45" s="26"/>
      <c r="AL45" s="26"/>
      <c r="AM45" s="26"/>
      <c r="AN45" s="26"/>
      <c r="AO45" s="26"/>
      <c r="AP45" s="26"/>
      <c r="AQ45" s="26"/>
      <c r="AR45" s="26"/>
      <c r="AS45" s="26"/>
      <c r="AT45" s="26"/>
      <c r="AU45" s="26"/>
    </row>
    <row r="46" spans="1:47" ht="12.95" customHeight="1">
      <c r="AJ46" s="26"/>
      <c r="AK46" s="26"/>
      <c r="AL46" s="26"/>
      <c r="AM46" s="26"/>
      <c r="AN46" s="26"/>
      <c r="AO46" s="26"/>
      <c r="AP46" s="26"/>
      <c r="AQ46" s="26"/>
      <c r="AR46" s="26"/>
      <c r="AS46" s="26"/>
      <c r="AT46" s="26"/>
      <c r="AU46" s="26"/>
    </row>
    <row r="47" spans="1:47" ht="12.95" customHeight="1">
      <c r="AJ47" s="26"/>
      <c r="AK47" s="26"/>
      <c r="AL47" s="26"/>
      <c r="AM47" s="26"/>
      <c r="AN47" s="26"/>
      <c r="AO47" s="26"/>
      <c r="AP47" s="26"/>
      <c r="AQ47" s="26"/>
      <c r="AR47" s="26"/>
      <c r="AS47" s="26"/>
      <c r="AT47" s="26"/>
      <c r="AU47" s="26"/>
    </row>
    <row r="48" spans="1:47" ht="12.95" customHeight="1">
      <c r="AJ48" s="26"/>
      <c r="AK48" s="26"/>
      <c r="AL48" s="26"/>
      <c r="AM48" s="26"/>
      <c r="AN48" s="26"/>
      <c r="AO48" s="26"/>
      <c r="AP48" s="26"/>
      <c r="AQ48" s="26"/>
      <c r="AR48" s="26"/>
      <c r="AS48" s="26"/>
      <c r="AT48" s="26"/>
      <c r="AU48" s="26"/>
    </row>
    <row r="49" spans="1:47" ht="12.95" customHeight="1">
      <c r="D49" s="56"/>
      <c r="E49" s="115" t="str">
        <f>"(½ "&amp;VLOOKUP(1022,Sprachindex!A:Z,$AT$5,FALSE)&amp;")"</f>
        <v>(½ Winkel)</v>
      </c>
      <c r="F49" s="115"/>
      <c r="G49" s="115"/>
      <c r="H49" s="115"/>
      <c r="I49" s="115"/>
      <c r="J49" s="115"/>
      <c r="AJ49" s="26"/>
      <c r="AK49" s="26"/>
      <c r="AL49" s="26"/>
      <c r="AM49" s="26"/>
      <c r="AN49" s="26"/>
      <c r="AO49" s="26"/>
      <c r="AP49" s="26"/>
      <c r="AQ49" s="26"/>
      <c r="AR49" s="26"/>
      <c r="AS49" s="26"/>
      <c r="AT49" s="26"/>
      <c r="AU49" s="26"/>
    </row>
    <row r="50" spans="1:47" ht="12.95" customHeight="1">
      <c r="D50" s="59" t="s">
        <v>16</v>
      </c>
      <c r="E50" s="110">
        <f>'3D Produktion'!F48</f>
        <v>0</v>
      </c>
      <c r="F50" s="110"/>
      <c r="G50" s="110"/>
      <c r="H50" s="111">
        <f>'3D Produktion'!I48</f>
        <v>0</v>
      </c>
      <c r="I50" s="111"/>
      <c r="J50" s="111"/>
      <c r="AJ50" s="26"/>
      <c r="AK50" s="26"/>
      <c r="AL50" s="26"/>
      <c r="AM50" s="26"/>
      <c r="AN50" s="26"/>
      <c r="AO50" s="26"/>
      <c r="AP50" s="26"/>
      <c r="AQ50" s="26"/>
      <c r="AR50" s="26"/>
      <c r="AS50" s="26"/>
      <c r="AT50" s="26"/>
      <c r="AU50" s="26"/>
    </row>
    <row r="51" spans="1:47" ht="12.95" customHeight="1">
      <c r="D51" s="59" t="s">
        <v>17</v>
      </c>
      <c r="E51" s="110">
        <f>'3D Produktion'!F49</f>
        <v>0</v>
      </c>
      <c r="F51" s="110"/>
      <c r="G51" s="110"/>
      <c r="H51" s="111">
        <f>'3D Produktion'!I49</f>
        <v>0</v>
      </c>
      <c r="I51" s="111"/>
      <c r="J51" s="111"/>
      <c r="AJ51" s="26"/>
      <c r="AK51" s="26"/>
      <c r="AL51" s="26"/>
      <c r="AM51" s="26"/>
      <c r="AN51" s="26"/>
      <c r="AO51" s="26"/>
      <c r="AP51" s="26"/>
      <c r="AQ51" s="26"/>
      <c r="AR51" s="26"/>
      <c r="AS51" s="26"/>
      <c r="AT51" s="26"/>
      <c r="AU51" s="26"/>
    </row>
    <row r="52" spans="1:47" ht="12.95" customHeight="1">
      <c r="D52" s="60"/>
      <c r="E52" s="60"/>
      <c r="F52" s="49"/>
      <c r="H52" s="60"/>
      <c r="I52" s="49"/>
      <c r="AJ52" s="26"/>
      <c r="AK52" s="26"/>
      <c r="AL52" s="26"/>
      <c r="AM52" s="26"/>
      <c r="AN52" s="26"/>
      <c r="AO52" s="26"/>
      <c r="AP52" s="26"/>
      <c r="AQ52" s="26"/>
      <c r="AR52" s="26"/>
      <c r="AS52" s="26"/>
      <c r="AT52" s="26"/>
      <c r="AU52" s="26"/>
    </row>
    <row r="53" spans="1:47" ht="12.95" customHeight="1">
      <c r="D53" s="60" t="s">
        <v>18</v>
      </c>
      <c r="E53" s="110">
        <f>'3D Produktion'!F51</f>
        <v>0</v>
      </c>
      <c r="F53" s="110"/>
      <c r="G53" s="110"/>
      <c r="H53" s="111">
        <f>'3D Produktion'!I51</f>
        <v>0</v>
      </c>
      <c r="I53" s="111"/>
      <c r="J53" s="111"/>
      <c r="AJ53" s="26"/>
      <c r="AK53" s="26"/>
      <c r="AL53" s="26"/>
      <c r="AM53" s="26"/>
      <c r="AN53" s="26"/>
      <c r="AO53" s="26"/>
      <c r="AP53" s="26"/>
      <c r="AQ53" s="26"/>
      <c r="AR53" s="26"/>
      <c r="AS53" s="26"/>
      <c r="AT53" s="26"/>
      <c r="AU53" s="26"/>
    </row>
    <row r="54" spans="1:47" ht="12.95" customHeight="1">
      <c r="D54" s="60" t="s">
        <v>19</v>
      </c>
      <c r="E54" s="110">
        <f>'3D Produktion'!F52</f>
        <v>0</v>
      </c>
      <c r="F54" s="110"/>
      <c r="G54" s="110"/>
      <c r="H54" s="111">
        <f>'3D Produktion'!I52</f>
        <v>0</v>
      </c>
      <c r="I54" s="111"/>
      <c r="J54" s="111"/>
      <c r="AJ54" s="26"/>
      <c r="AK54" s="26"/>
      <c r="AL54" s="26"/>
      <c r="AM54" s="26"/>
      <c r="AN54" s="26"/>
      <c r="AO54" s="26"/>
      <c r="AP54" s="26"/>
      <c r="AQ54" s="26"/>
      <c r="AR54" s="26"/>
      <c r="AS54" s="26"/>
      <c r="AT54" s="26"/>
      <c r="AU54" s="26"/>
    </row>
    <row r="55" spans="1:47" ht="12.95" customHeight="1">
      <c r="AJ55" s="26"/>
      <c r="AK55" s="26"/>
      <c r="AL55" s="26"/>
      <c r="AM55" s="26"/>
      <c r="AN55" s="26"/>
      <c r="AO55" s="26"/>
      <c r="AP55" s="26"/>
      <c r="AQ55" s="26"/>
      <c r="AR55" s="26"/>
      <c r="AS55" s="26"/>
      <c r="AT55" s="26"/>
      <c r="AU55" s="26"/>
    </row>
    <row r="56" spans="1:47" ht="12.95" customHeight="1">
      <c r="AJ56" s="26"/>
      <c r="AK56" s="26"/>
      <c r="AL56" s="26"/>
      <c r="AM56" s="26"/>
      <c r="AN56" s="26"/>
      <c r="AO56" s="26"/>
      <c r="AP56" s="26"/>
      <c r="AQ56" s="26"/>
      <c r="AR56" s="26"/>
      <c r="AS56" s="26"/>
      <c r="AT56" s="26"/>
      <c r="AU56" s="26"/>
    </row>
    <row r="57" spans="1:47" ht="12.95" customHeight="1">
      <c r="AJ57" s="26"/>
      <c r="AK57" s="26"/>
      <c r="AL57" s="26"/>
      <c r="AM57" s="26"/>
      <c r="AN57" s="26"/>
      <c r="AO57" s="26"/>
      <c r="AP57" s="26"/>
      <c r="AQ57" s="26"/>
      <c r="AR57" s="26"/>
      <c r="AS57" s="26"/>
      <c r="AT57" s="26"/>
      <c r="AU57" s="26"/>
    </row>
    <row r="58" spans="1:47" ht="12.95" customHeight="1">
      <c r="A58" s="63" t="str">
        <f>VLOOKUP(621,Sprachindex!A:Z,$AT$5,FALSE)</f>
        <v>Nähte sind geschweißt und nicht verschliffen.</v>
      </c>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I58" s="64" t="str">
        <f>VLOOKUP(590,Sprachindex!A:Z,$AT$5,FALSE)</f>
        <v>Maßangaben in mm</v>
      </c>
      <c r="AJ58" s="26"/>
      <c r="AK58" s="26"/>
      <c r="AL58" s="26"/>
      <c r="AM58" s="26"/>
      <c r="AN58" s="26"/>
      <c r="AO58" s="26"/>
      <c r="AP58" s="26"/>
      <c r="AQ58" s="26"/>
      <c r="AR58" s="26"/>
      <c r="AS58" s="26"/>
      <c r="AT58" s="26"/>
      <c r="AU58" s="26"/>
    </row>
    <row r="59" spans="1:47" ht="12.95" customHeight="1">
      <c r="A59" s="61" t="str">
        <f>VLOOKUP(1900,Sprachindex!A:Z,$AT$5,FALSE)</f>
        <v>Passend für PREFA Entwässerungsprodukte.</v>
      </c>
      <c r="B59" s="24"/>
      <c r="C59" s="24"/>
      <c r="D59" s="24"/>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24"/>
      <c r="AG59" s="24"/>
      <c r="AH59" s="24"/>
      <c r="AI59" s="61"/>
      <c r="AJ59" s="26"/>
      <c r="AK59" s="26"/>
      <c r="AL59" s="26"/>
      <c r="AM59" s="26"/>
      <c r="AN59" s="26"/>
      <c r="AO59" s="26"/>
      <c r="AP59" s="26"/>
      <c r="AQ59" s="26"/>
      <c r="AR59" s="26"/>
      <c r="AS59" s="26"/>
      <c r="AT59" s="26"/>
      <c r="AU59" s="26"/>
    </row>
    <row r="60" spans="1:47" ht="12.95" customHeight="1">
      <c r="A60" s="61"/>
      <c r="B60" s="24"/>
      <c r="C60" s="24"/>
      <c r="D60" s="2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24"/>
      <c r="AG60" s="24"/>
      <c r="AH60" s="24"/>
      <c r="AI60" s="61"/>
      <c r="AJ60" s="26"/>
      <c r="AK60" s="26"/>
      <c r="AL60" s="26"/>
      <c r="AM60" s="26"/>
      <c r="AN60" s="26"/>
      <c r="AO60" s="26"/>
      <c r="AP60" s="26"/>
      <c r="AQ60" s="26"/>
      <c r="AR60" s="26"/>
      <c r="AS60" s="26"/>
      <c r="AT60" s="26"/>
      <c r="AU60" s="26"/>
    </row>
    <row r="61" spans="1:47" ht="12.95" customHeight="1">
      <c r="AJ61" s="26"/>
      <c r="AK61" s="26"/>
      <c r="AL61" s="26"/>
      <c r="AM61" s="26"/>
      <c r="AN61" s="26"/>
      <c r="AO61" s="26"/>
      <c r="AP61" s="26"/>
      <c r="AQ61" s="26"/>
      <c r="AR61" s="26"/>
      <c r="AS61" s="26"/>
      <c r="AT61" s="26"/>
      <c r="AU61" s="26"/>
    </row>
    <row r="62" spans="1:47" ht="12.95" customHeight="1">
      <c r="A62" s="22" t="str">
        <f>VLOOKUP(174,Sprachindex!A:Z,$AT$5,FALSE)</f>
        <v>Anwendungstechnik</v>
      </c>
      <c r="B62" s="21"/>
      <c r="C62" s="21"/>
      <c r="D62" s="21"/>
      <c r="E62" s="21"/>
      <c r="F62" s="21"/>
      <c r="G62" s="21"/>
      <c r="H62" s="21"/>
      <c r="I62" s="21"/>
      <c r="J62" s="21"/>
      <c r="K62" s="21"/>
      <c r="L62" s="21"/>
      <c r="M62" s="21"/>
      <c r="N62" s="21"/>
      <c r="O62" s="21"/>
      <c r="P62" s="21"/>
      <c r="Q62" s="21"/>
      <c r="R62" s="21"/>
      <c r="S62" s="21"/>
      <c r="T62" s="21"/>
      <c r="U62" s="21"/>
      <c r="V62" s="21"/>
      <c r="W62" s="21"/>
      <c r="X62" s="21"/>
      <c r="Y62" s="137" t="str">
        <f>VLOOKUP(856,Sprachindex!A:Z,$AT$5,FALSE)</f>
        <v>Stand:</v>
      </c>
      <c r="Z62" s="137"/>
      <c r="AA62" s="137"/>
      <c r="AB62" s="137"/>
      <c r="AC62" s="137"/>
      <c r="AD62" s="137"/>
      <c r="AE62" s="137"/>
      <c r="AF62" s="138">
        <v>44951</v>
      </c>
      <c r="AG62" s="138"/>
      <c r="AH62" s="138"/>
      <c r="AI62" s="139"/>
      <c r="AJ62" s="26"/>
      <c r="AK62" s="26"/>
      <c r="AL62" s="26"/>
      <c r="AM62" s="26"/>
      <c r="AN62" s="26"/>
      <c r="AO62" s="26"/>
      <c r="AP62" s="26"/>
      <c r="AQ62" s="26"/>
      <c r="AR62" s="26"/>
      <c r="AS62" s="26"/>
      <c r="AT62" s="26"/>
      <c r="AU62" s="26"/>
    </row>
  </sheetData>
  <sheetProtection algorithmName="SHA-512" hashValue="z2PTrEY9+tdKD9ZRAY48zAjR0q6j6DIP2tvsgvRjOkppiyr9aAbmXVkztzs53B+RcFK9mf1QRmDhCD8+MR1YtA==" saltValue="q4WMkhULeK8XnLNnmgDCYw==" spinCount="100000" sheet="1" objects="1" scenarios="1" selectLockedCells="1"/>
  <mergeCells count="51">
    <mergeCell ref="Y62:AE62"/>
    <mergeCell ref="AF62:AI62"/>
    <mergeCell ref="E53:G53"/>
    <mergeCell ref="H53:J53"/>
    <mergeCell ref="E54:G54"/>
    <mergeCell ref="H54:J54"/>
    <mergeCell ref="AM6:AT6"/>
    <mergeCell ref="E7:O7"/>
    <mergeCell ref="E8:O8"/>
    <mergeCell ref="E9:O9"/>
    <mergeCell ref="E10:O10"/>
    <mergeCell ref="AG20:AI20"/>
    <mergeCell ref="AG23:AI23"/>
    <mergeCell ref="AG24:AI24"/>
    <mergeCell ref="U20:X20"/>
    <mergeCell ref="AG21:AI21"/>
    <mergeCell ref="U21:X21"/>
    <mergeCell ref="Y20:AB20"/>
    <mergeCell ref="AC20:AF20"/>
    <mergeCell ref="AC21:AF21"/>
    <mergeCell ref="Y21:AB21"/>
    <mergeCell ref="U22:X22"/>
    <mergeCell ref="AG22:AI22"/>
    <mergeCell ref="AC24:AF24"/>
    <mergeCell ref="U24:X24"/>
    <mergeCell ref="U23:X23"/>
    <mergeCell ref="AC23:AF23"/>
    <mergeCell ref="B13:C13"/>
    <mergeCell ref="E13:F13"/>
    <mergeCell ref="R15:Y15"/>
    <mergeCell ref="E14:F14"/>
    <mergeCell ref="H21:K21"/>
    <mergeCell ref="H20:K20"/>
    <mergeCell ref="B15:C15"/>
    <mergeCell ref="B14:C14"/>
    <mergeCell ref="H23:K23"/>
    <mergeCell ref="E51:G51"/>
    <mergeCell ref="H51:J51"/>
    <mergeCell ref="H25:K25"/>
    <mergeCell ref="Y22:AB22"/>
    <mergeCell ref="Y23:AB23"/>
    <mergeCell ref="Y24:AB24"/>
    <mergeCell ref="E49:J49"/>
    <mergeCell ref="H22:K22"/>
    <mergeCell ref="A36:I38"/>
    <mergeCell ref="J36:R38"/>
    <mergeCell ref="S36:Z38"/>
    <mergeCell ref="AA36:AI38"/>
    <mergeCell ref="E50:G50"/>
    <mergeCell ref="H50:J50"/>
    <mergeCell ref="AC22:AF22"/>
  </mergeCells>
  <conditionalFormatting sqref="H25">
    <cfRule type="cellIs" dxfId="1134" priority="17" operator="lessThan">
      <formula>1</formula>
    </cfRule>
  </conditionalFormatting>
  <conditionalFormatting sqref="L24 L26">
    <cfRule type="uniqueValues" dxfId="1133" priority="15"/>
  </conditionalFormatting>
  <conditionalFormatting sqref="I26:K26">
    <cfRule type="containsText" dxfId="1132" priority="14" operator="containsText" text="250">
      <formula>NOT(ISERROR(SEARCH("250",I26)))</formula>
    </cfRule>
  </conditionalFormatting>
  <conditionalFormatting sqref="Y21">
    <cfRule type="cellIs" dxfId="1131" priority="13" operator="equal">
      <formula>250</formula>
    </cfRule>
  </conditionalFormatting>
  <conditionalFormatting sqref="AC21">
    <cfRule type="cellIs" dxfId="1130" priority="6" operator="equal">
      <formula>250</formula>
    </cfRule>
  </conditionalFormatting>
  <conditionalFormatting sqref="Y22:Y24">
    <cfRule type="cellIs" dxfId="1129" priority="2" operator="equal">
      <formula>250</formula>
    </cfRule>
  </conditionalFormatting>
  <conditionalFormatting sqref="AC22:AC24">
    <cfRule type="cellIs" dxfId="1128" priority="1" operator="equal">
      <formula>250</formula>
    </cfRule>
  </conditionalFormatting>
  <dataValidations count="3">
    <dataValidation type="whole" allowBlank="1" showInputMessage="1" showErrorMessage="1" errorTitle="Dachneigung" error="Bitte korrekte Dachneigung_x000a_(3 - 90°) eingeben" sqref="H25" xr:uid="{00000000-0002-0000-0000-000000000000}">
      <formula1>3</formula1>
      <formula2>90</formula2>
    </dataValidation>
    <dataValidation type="decimal" allowBlank="1" showInputMessage="1" showErrorMessage="1" errorTitle="Ungültiger Wert" error="Bitte Winkel zwischen_x000a_90 - 180° eingeben." sqref="L24" xr:uid="{00000000-0002-0000-0000-000001000000}">
      <formula1>90</formula1>
      <formula2>180</formula2>
    </dataValidation>
    <dataValidation type="decimal" allowBlank="1" showInputMessage="1" showErrorMessage="1" errorTitle="Ungültiger Wert" error="Bitte Winkel zwischen_x000a_0 - 90° eingeben." sqref="L26" xr:uid="{00000000-0002-0000-0000-000002000000}">
      <formula1>0</formula1>
      <formula2>90</formula2>
    </dataValidation>
  </dataValidations>
  <pageMargins left="0.39370078740157483"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Group Box 19">
              <controlPr defaultSize="0" print="0" autoFill="0" autoPict="0">
                <anchor moveWithCells="1">
                  <from>
                    <xdr:col>16</xdr:col>
                    <xdr:colOff>0</xdr:colOff>
                    <xdr:row>5</xdr:row>
                    <xdr:rowOff>0</xdr:rowOff>
                  </from>
                  <to>
                    <xdr:col>35</xdr:col>
                    <xdr:colOff>0</xdr:colOff>
                    <xdr:row>15</xdr:row>
                    <xdr:rowOff>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16</xdr:col>
                    <xdr:colOff>28575</xdr:colOff>
                    <xdr:row>6</xdr:row>
                    <xdr:rowOff>0</xdr:rowOff>
                  </from>
                  <to>
                    <xdr:col>24</xdr:col>
                    <xdr:colOff>0</xdr:colOff>
                    <xdr:row>7</xdr:row>
                    <xdr:rowOff>0</xdr:rowOff>
                  </to>
                </anchor>
              </controlPr>
            </control>
          </mc:Choice>
        </mc:AlternateContent>
        <mc:AlternateContent xmlns:mc="http://schemas.openxmlformats.org/markup-compatibility/2006">
          <mc:Choice Requires="x14">
            <control shapeId="1046" r:id="rId6" name="Option Button 22">
              <controlPr defaultSize="0" autoFill="0" autoLine="0" autoPict="0">
                <anchor moveWithCells="1">
                  <from>
                    <xdr:col>16</xdr:col>
                    <xdr:colOff>28575</xdr:colOff>
                    <xdr:row>7</xdr:row>
                    <xdr:rowOff>0</xdr:rowOff>
                  </from>
                  <to>
                    <xdr:col>24</xdr:col>
                    <xdr:colOff>0</xdr:colOff>
                    <xdr:row>8</xdr:row>
                    <xdr:rowOff>0</xdr:rowOff>
                  </to>
                </anchor>
              </controlPr>
            </control>
          </mc:Choice>
        </mc:AlternateContent>
        <mc:AlternateContent xmlns:mc="http://schemas.openxmlformats.org/markup-compatibility/2006">
          <mc:Choice Requires="x14">
            <control shapeId="1047" r:id="rId7" name="Option Button 23">
              <controlPr defaultSize="0" autoFill="0" autoLine="0" autoPict="0">
                <anchor moveWithCells="1">
                  <from>
                    <xdr:col>16</xdr:col>
                    <xdr:colOff>28575</xdr:colOff>
                    <xdr:row>8</xdr:row>
                    <xdr:rowOff>0</xdr:rowOff>
                  </from>
                  <to>
                    <xdr:col>24</xdr:col>
                    <xdr:colOff>0</xdr:colOff>
                    <xdr:row>9</xdr:row>
                    <xdr:rowOff>0</xdr:rowOff>
                  </to>
                </anchor>
              </controlPr>
            </control>
          </mc:Choice>
        </mc:AlternateContent>
        <mc:AlternateContent xmlns:mc="http://schemas.openxmlformats.org/markup-compatibility/2006">
          <mc:Choice Requires="x14">
            <control shapeId="1048" r:id="rId8" name="Option Button 24">
              <controlPr defaultSize="0" autoFill="0" autoLine="0" autoPict="0">
                <anchor moveWithCells="1">
                  <from>
                    <xdr:col>16</xdr:col>
                    <xdr:colOff>28575</xdr:colOff>
                    <xdr:row>9</xdr:row>
                    <xdr:rowOff>0</xdr:rowOff>
                  </from>
                  <to>
                    <xdr:col>24</xdr:col>
                    <xdr:colOff>0</xdr:colOff>
                    <xdr:row>10</xdr:row>
                    <xdr:rowOff>0</xdr:rowOff>
                  </to>
                </anchor>
              </controlPr>
            </control>
          </mc:Choice>
        </mc:AlternateContent>
        <mc:AlternateContent xmlns:mc="http://schemas.openxmlformats.org/markup-compatibility/2006">
          <mc:Choice Requires="x14">
            <control shapeId="1049" r:id="rId9" name="Option Button 25">
              <controlPr defaultSize="0" autoFill="0" autoLine="0" autoPict="0">
                <anchor moveWithCells="1">
                  <from>
                    <xdr:col>16</xdr:col>
                    <xdr:colOff>28575</xdr:colOff>
                    <xdr:row>10</xdr:row>
                    <xdr:rowOff>0</xdr:rowOff>
                  </from>
                  <to>
                    <xdr:col>24</xdr:col>
                    <xdr:colOff>0</xdr:colOff>
                    <xdr:row>11</xdr:row>
                    <xdr:rowOff>0</xdr:rowOff>
                  </to>
                </anchor>
              </controlPr>
            </control>
          </mc:Choice>
        </mc:AlternateContent>
        <mc:AlternateContent xmlns:mc="http://schemas.openxmlformats.org/markup-compatibility/2006">
          <mc:Choice Requires="x14">
            <control shapeId="1050" r:id="rId10" name="Option Button 26">
              <controlPr defaultSize="0" autoFill="0" autoLine="0" autoPict="0">
                <anchor moveWithCells="1">
                  <from>
                    <xdr:col>16</xdr:col>
                    <xdr:colOff>28575</xdr:colOff>
                    <xdr:row>11</xdr:row>
                    <xdr:rowOff>0</xdr:rowOff>
                  </from>
                  <to>
                    <xdr:col>24</xdr:col>
                    <xdr:colOff>0</xdr:colOff>
                    <xdr:row>12</xdr:row>
                    <xdr:rowOff>0</xdr:rowOff>
                  </to>
                </anchor>
              </controlPr>
            </control>
          </mc:Choice>
        </mc:AlternateContent>
        <mc:AlternateContent xmlns:mc="http://schemas.openxmlformats.org/markup-compatibility/2006">
          <mc:Choice Requires="x14">
            <control shapeId="1051" r:id="rId11" name="Option Button 27">
              <controlPr defaultSize="0" autoFill="0" autoLine="0" autoPict="0">
                <anchor moveWithCells="1">
                  <from>
                    <xdr:col>16</xdr:col>
                    <xdr:colOff>28575</xdr:colOff>
                    <xdr:row>12</xdr:row>
                    <xdr:rowOff>0</xdr:rowOff>
                  </from>
                  <to>
                    <xdr:col>24</xdr:col>
                    <xdr:colOff>0</xdr:colOff>
                    <xdr:row>13</xdr:row>
                    <xdr:rowOff>0</xdr:rowOff>
                  </to>
                </anchor>
              </controlPr>
            </control>
          </mc:Choice>
        </mc:AlternateContent>
        <mc:AlternateContent xmlns:mc="http://schemas.openxmlformats.org/markup-compatibility/2006">
          <mc:Choice Requires="x14">
            <control shapeId="1052" r:id="rId12" name="Option Button 28">
              <controlPr defaultSize="0" autoFill="0" autoLine="0" autoPict="0">
                <anchor moveWithCells="1">
                  <from>
                    <xdr:col>26</xdr:col>
                    <xdr:colOff>38100</xdr:colOff>
                    <xdr:row>13</xdr:row>
                    <xdr:rowOff>0</xdr:rowOff>
                  </from>
                  <to>
                    <xdr:col>34</xdr:col>
                    <xdr:colOff>9525</xdr:colOff>
                    <xdr:row>14</xdr:row>
                    <xdr:rowOff>0</xdr:rowOff>
                  </to>
                </anchor>
              </controlPr>
            </control>
          </mc:Choice>
        </mc:AlternateContent>
        <mc:AlternateContent xmlns:mc="http://schemas.openxmlformats.org/markup-compatibility/2006">
          <mc:Choice Requires="x14">
            <control shapeId="1054" r:id="rId13" name="Option Button 30">
              <controlPr defaultSize="0" autoFill="0" autoLine="0" autoPict="0">
                <anchor moveWithCells="1">
                  <from>
                    <xdr:col>26</xdr:col>
                    <xdr:colOff>38100</xdr:colOff>
                    <xdr:row>6</xdr:row>
                    <xdr:rowOff>0</xdr:rowOff>
                  </from>
                  <to>
                    <xdr:col>34</xdr:col>
                    <xdr:colOff>19050</xdr:colOff>
                    <xdr:row>7</xdr:row>
                    <xdr:rowOff>0</xdr:rowOff>
                  </to>
                </anchor>
              </controlPr>
            </control>
          </mc:Choice>
        </mc:AlternateContent>
        <mc:AlternateContent xmlns:mc="http://schemas.openxmlformats.org/markup-compatibility/2006">
          <mc:Choice Requires="x14">
            <control shapeId="1055" r:id="rId14" name="Option Button 31">
              <controlPr defaultSize="0" autoFill="0" autoLine="0" autoPict="0">
                <anchor moveWithCells="1">
                  <from>
                    <xdr:col>26</xdr:col>
                    <xdr:colOff>38100</xdr:colOff>
                    <xdr:row>7</xdr:row>
                    <xdr:rowOff>0</xdr:rowOff>
                  </from>
                  <to>
                    <xdr:col>34</xdr:col>
                    <xdr:colOff>19050</xdr:colOff>
                    <xdr:row>8</xdr:row>
                    <xdr:rowOff>0</xdr:rowOff>
                  </to>
                </anchor>
              </controlPr>
            </control>
          </mc:Choice>
        </mc:AlternateContent>
        <mc:AlternateContent xmlns:mc="http://schemas.openxmlformats.org/markup-compatibility/2006">
          <mc:Choice Requires="x14">
            <control shapeId="1056" r:id="rId15" name="Option Button 32">
              <controlPr defaultSize="0" autoFill="0" autoLine="0" autoPict="0">
                <anchor moveWithCells="1">
                  <from>
                    <xdr:col>26</xdr:col>
                    <xdr:colOff>38100</xdr:colOff>
                    <xdr:row>8</xdr:row>
                    <xdr:rowOff>0</xdr:rowOff>
                  </from>
                  <to>
                    <xdr:col>34</xdr:col>
                    <xdr:colOff>9525</xdr:colOff>
                    <xdr:row>9</xdr:row>
                    <xdr:rowOff>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26</xdr:col>
                    <xdr:colOff>38100</xdr:colOff>
                    <xdr:row>9</xdr:row>
                    <xdr:rowOff>0</xdr:rowOff>
                  </from>
                  <to>
                    <xdr:col>34</xdr:col>
                    <xdr:colOff>19050</xdr:colOff>
                    <xdr:row>10</xdr:row>
                    <xdr:rowOff>0</xdr:rowOff>
                  </to>
                </anchor>
              </controlPr>
            </control>
          </mc:Choice>
        </mc:AlternateContent>
        <mc:AlternateContent xmlns:mc="http://schemas.openxmlformats.org/markup-compatibility/2006">
          <mc:Choice Requires="x14">
            <control shapeId="1058" r:id="rId17" name="Option Button 34">
              <controlPr defaultSize="0" autoFill="0" autoLine="0" autoPict="0">
                <anchor moveWithCells="1">
                  <from>
                    <xdr:col>26</xdr:col>
                    <xdr:colOff>38100</xdr:colOff>
                    <xdr:row>10</xdr:row>
                    <xdr:rowOff>0</xdr:rowOff>
                  </from>
                  <to>
                    <xdr:col>34</xdr:col>
                    <xdr:colOff>19050</xdr:colOff>
                    <xdr:row>11</xdr:row>
                    <xdr:rowOff>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26</xdr:col>
                    <xdr:colOff>38100</xdr:colOff>
                    <xdr:row>11</xdr:row>
                    <xdr:rowOff>0</xdr:rowOff>
                  </from>
                  <to>
                    <xdr:col>34</xdr:col>
                    <xdr:colOff>19050</xdr:colOff>
                    <xdr:row>12</xdr:row>
                    <xdr:rowOff>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26</xdr:col>
                    <xdr:colOff>38100</xdr:colOff>
                    <xdr:row>12</xdr:row>
                    <xdr:rowOff>0</xdr:rowOff>
                  </from>
                  <to>
                    <xdr:col>34</xdr:col>
                    <xdr:colOff>19050</xdr:colOff>
                    <xdr:row>13</xdr:row>
                    <xdr:rowOff>0</xdr:rowOff>
                  </to>
                </anchor>
              </controlPr>
            </control>
          </mc:Choice>
        </mc:AlternateContent>
        <mc:AlternateContent xmlns:mc="http://schemas.openxmlformats.org/markup-compatibility/2006">
          <mc:Choice Requires="x14">
            <control shapeId="1061" r:id="rId20" name="Option Button 37">
              <controlPr defaultSize="0" autoFill="0" autoLine="0" autoPict="0">
                <anchor moveWithCells="1">
                  <from>
                    <xdr:col>16</xdr:col>
                    <xdr:colOff>28575</xdr:colOff>
                    <xdr:row>13</xdr:row>
                    <xdr:rowOff>0</xdr:rowOff>
                  </from>
                  <to>
                    <xdr:col>24</xdr:col>
                    <xdr:colOff>9525</xdr:colOff>
                    <xdr:row>14</xdr:row>
                    <xdr:rowOff>0</xdr:rowOff>
                  </to>
                </anchor>
              </controlPr>
            </control>
          </mc:Choice>
        </mc:AlternateContent>
        <mc:AlternateContent xmlns:mc="http://schemas.openxmlformats.org/markup-compatibility/2006">
          <mc:Choice Requires="x14">
            <control shapeId="1062" r:id="rId21" name="Option Button 38">
              <controlPr defaultSize="0" autoFill="0" autoLine="0" autoPict="0">
                <anchor moveWithCells="1">
                  <from>
                    <xdr:col>0</xdr:col>
                    <xdr:colOff>47625</xdr:colOff>
                    <xdr:row>12</xdr:row>
                    <xdr:rowOff>0</xdr:rowOff>
                  </from>
                  <to>
                    <xdr:col>3</xdr:col>
                    <xdr:colOff>85725</xdr:colOff>
                    <xdr:row>13</xdr:row>
                    <xdr:rowOff>0</xdr:rowOff>
                  </to>
                </anchor>
              </controlPr>
            </control>
          </mc:Choice>
        </mc:AlternateContent>
        <mc:AlternateContent xmlns:mc="http://schemas.openxmlformats.org/markup-compatibility/2006">
          <mc:Choice Requires="x14">
            <control shapeId="1063" r:id="rId22" name="Option Button 39">
              <controlPr defaultSize="0" autoFill="0" autoLine="0" autoPict="0">
                <anchor moveWithCells="1">
                  <from>
                    <xdr:col>0</xdr:col>
                    <xdr:colOff>47625</xdr:colOff>
                    <xdr:row>13</xdr:row>
                    <xdr:rowOff>0</xdr:rowOff>
                  </from>
                  <to>
                    <xdr:col>3</xdr:col>
                    <xdr:colOff>85725</xdr:colOff>
                    <xdr:row>14</xdr:row>
                    <xdr:rowOff>0</xdr:rowOff>
                  </to>
                </anchor>
              </controlPr>
            </control>
          </mc:Choice>
        </mc:AlternateContent>
        <mc:AlternateContent xmlns:mc="http://schemas.openxmlformats.org/markup-compatibility/2006">
          <mc:Choice Requires="x14">
            <control shapeId="1064" r:id="rId23" name="Option Button 40">
              <controlPr defaultSize="0" autoFill="0" autoLine="0" autoPict="0">
                <anchor moveWithCells="1">
                  <from>
                    <xdr:col>0</xdr:col>
                    <xdr:colOff>47625</xdr:colOff>
                    <xdr:row>14</xdr:row>
                    <xdr:rowOff>0</xdr:rowOff>
                  </from>
                  <to>
                    <xdr:col>3</xdr:col>
                    <xdr:colOff>85725</xdr:colOff>
                    <xdr:row>15</xdr:row>
                    <xdr:rowOff>0</xdr:rowOff>
                  </to>
                </anchor>
              </controlPr>
            </control>
          </mc:Choice>
        </mc:AlternateContent>
        <mc:AlternateContent xmlns:mc="http://schemas.openxmlformats.org/markup-compatibility/2006">
          <mc:Choice Requires="x14">
            <control shapeId="1065" r:id="rId24" name="Option Button 41">
              <controlPr defaultSize="0" autoFill="0" autoLine="0" autoPict="0">
                <anchor moveWithCells="1">
                  <from>
                    <xdr:col>3</xdr:col>
                    <xdr:colOff>57150</xdr:colOff>
                    <xdr:row>12</xdr:row>
                    <xdr:rowOff>0</xdr:rowOff>
                  </from>
                  <to>
                    <xdr:col>6</xdr:col>
                    <xdr:colOff>95250</xdr:colOff>
                    <xdr:row>13</xdr:row>
                    <xdr:rowOff>0</xdr:rowOff>
                  </to>
                </anchor>
              </controlPr>
            </control>
          </mc:Choice>
        </mc:AlternateContent>
        <mc:AlternateContent xmlns:mc="http://schemas.openxmlformats.org/markup-compatibility/2006">
          <mc:Choice Requires="x14">
            <control shapeId="1066" r:id="rId25" name="Option Button 42">
              <controlPr defaultSize="0" autoFill="0" autoLine="0" autoPict="0">
                <anchor moveWithCells="1">
                  <from>
                    <xdr:col>3</xdr:col>
                    <xdr:colOff>57150</xdr:colOff>
                    <xdr:row>13</xdr:row>
                    <xdr:rowOff>0</xdr:rowOff>
                  </from>
                  <to>
                    <xdr:col>6</xdr:col>
                    <xdr:colOff>95250</xdr:colOff>
                    <xdr:row>14</xdr:row>
                    <xdr:rowOff>0</xdr:rowOff>
                  </to>
                </anchor>
              </controlPr>
            </control>
          </mc:Choice>
        </mc:AlternateContent>
        <mc:AlternateContent xmlns:mc="http://schemas.openxmlformats.org/markup-compatibility/2006">
          <mc:Choice Requires="x14">
            <control shapeId="1067" r:id="rId26" name="Group Box 43">
              <controlPr defaultSize="0" print="0" autoFill="0" autoPict="0">
                <anchor moveWithCells="1">
                  <from>
                    <xdr:col>0</xdr:col>
                    <xdr:colOff>0</xdr:colOff>
                    <xdr:row>12</xdr:row>
                    <xdr:rowOff>0</xdr:rowOff>
                  </from>
                  <to>
                    <xdr:col>7</xdr:col>
                    <xdr:colOff>0</xdr:colOff>
                    <xdr:row>15</xdr:row>
                    <xdr:rowOff>0</xdr:rowOff>
                  </to>
                </anchor>
              </controlPr>
            </control>
          </mc:Choice>
        </mc:AlternateContent>
        <mc:AlternateContent xmlns:mc="http://schemas.openxmlformats.org/markup-compatibility/2006">
          <mc:Choice Requires="x14">
            <control shapeId="1068" r:id="rId27" name="Group Box 44">
              <controlPr defaultSize="0" print="0" autoFill="0" autoPict="0">
                <anchor moveWithCells="1">
                  <from>
                    <xdr:col>7</xdr:col>
                    <xdr:colOff>0</xdr:colOff>
                    <xdr:row>12</xdr:row>
                    <xdr:rowOff>0</xdr:rowOff>
                  </from>
                  <to>
                    <xdr:col>15</xdr:col>
                    <xdr:colOff>0</xdr:colOff>
                    <xdr:row>15</xdr:row>
                    <xdr:rowOff>0</xdr:rowOff>
                  </to>
                </anchor>
              </controlPr>
            </control>
          </mc:Choice>
        </mc:AlternateContent>
        <mc:AlternateContent xmlns:mc="http://schemas.openxmlformats.org/markup-compatibility/2006">
          <mc:Choice Requires="x14">
            <control shapeId="1069" r:id="rId28" name="Option Button 45">
              <controlPr defaultSize="0" autoFill="0" autoLine="0" autoPict="0">
                <anchor moveWithCells="1">
                  <from>
                    <xdr:col>8</xdr:col>
                    <xdr:colOff>142875</xdr:colOff>
                    <xdr:row>14</xdr:row>
                    <xdr:rowOff>0</xdr:rowOff>
                  </from>
                  <to>
                    <xdr:col>10</xdr:col>
                    <xdr:colOff>28575</xdr:colOff>
                    <xdr:row>15</xdr:row>
                    <xdr:rowOff>0</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12</xdr:col>
                    <xdr:colOff>85725</xdr:colOff>
                    <xdr:row>14</xdr:row>
                    <xdr:rowOff>0</xdr:rowOff>
                  </from>
                  <to>
                    <xdr:col>13</xdr:col>
                    <xdr:colOff>152400</xdr:colOff>
                    <xdr:row>15</xdr:row>
                    <xdr:rowOff>0</xdr:rowOff>
                  </to>
                </anchor>
              </controlPr>
            </control>
          </mc:Choice>
        </mc:AlternateContent>
        <mc:AlternateContent xmlns:mc="http://schemas.openxmlformats.org/markup-compatibility/2006">
          <mc:Choice Requires="x14">
            <control shapeId="1071" r:id="rId30" name="Group Box 47">
              <controlPr defaultSize="0" print="0" autoFill="0" autoPict="0">
                <anchor moveWithCells="1">
                  <from>
                    <xdr:col>38</xdr:col>
                    <xdr:colOff>0</xdr:colOff>
                    <xdr:row>5</xdr:row>
                    <xdr:rowOff>0</xdr:rowOff>
                  </from>
                  <to>
                    <xdr:col>46</xdr:col>
                    <xdr:colOff>0</xdr:colOff>
                    <xdr:row>21</xdr:row>
                    <xdr:rowOff>0</xdr:rowOff>
                  </to>
                </anchor>
              </controlPr>
            </control>
          </mc:Choice>
        </mc:AlternateContent>
        <mc:AlternateContent xmlns:mc="http://schemas.openxmlformats.org/markup-compatibility/2006">
          <mc:Choice Requires="x14">
            <control shapeId="1072" r:id="rId31" name="Option Button 48">
              <controlPr defaultSize="0" autoFill="0" autoLine="0" autoPict="0">
                <anchor moveWithCells="1">
                  <from>
                    <xdr:col>38</xdr:col>
                    <xdr:colOff>85725</xdr:colOff>
                    <xdr:row>7</xdr:row>
                    <xdr:rowOff>0</xdr:rowOff>
                  </from>
                  <to>
                    <xdr:col>46</xdr:col>
                    <xdr:colOff>0</xdr:colOff>
                    <xdr:row>8</xdr:row>
                    <xdr:rowOff>0</xdr:rowOff>
                  </to>
                </anchor>
              </controlPr>
            </control>
          </mc:Choice>
        </mc:AlternateContent>
        <mc:AlternateContent xmlns:mc="http://schemas.openxmlformats.org/markup-compatibility/2006">
          <mc:Choice Requires="x14">
            <control shapeId="1073" r:id="rId32" name="Option Button 49">
              <controlPr defaultSize="0" autoFill="0" autoLine="0" autoPict="0">
                <anchor moveWithCells="1">
                  <from>
                    <xdr:col>38</xdr:col>
                    <xdr:colOff>85725</xdr:colOff>
                    <xdr:row>8</xdr:row>
                    <xdr:rowOff>0</xdr:rowOff>
                  </from>
                  <to>
                    <xdr:col>46</xdr:col>
                    <xdr:colOff>0</xdr:colOff>
                    <xdr:row>9</xdr:row>
                    <xdr:rowOff>0</xdr:rowOff>
                  </to>
                </anchor>
              </controlPr>
            </control>
          </mc:Choice>
        </mc:AlternateContent>
        <mc:AlternateContent xmlns:mc="http://schemas.openxmlformats.org/markup-compatibility/2006">
          <mc:Choice Requires="x14">
            <control shapeId="1074" r:id="rId33" name="Option Button 50">
              <controlPr defaultSize="0" autoFill="0" autoLine="0" autoPict="0">
                <anchor moveWithCells="1">
                  <from>
                    <xdr:col>38</xdr:col>
                    <xdr:colOff>85725</xdr:colOff>
                    <xdr:row>9</xdr:row>
                    <xdr:rowOff>0</xdr:rowOff>
                  </from>
                  <to>
                    <xdr:col>46</xdr:col>
                    <xdr:colOff>0</xdr:colOff>
                    <xdr:row>10</xdr:row>
                    <xdr:rowOff>0</xdr:rowOff>
                  </to>
                </anchor>
              </controlPr>
            </control>
          </mc:Choice>
        </mc:AlternateContent>
        <mc:AlternateContent xmlns:mc="http://schemas.openxmlformats.org/markup-compatibility/2006">
          <mc:Choice Requires="x14">
            <control shapeId="1075" r:id="rId34" name="Option Button 51">
              <controlPr defaultSize="0" autoFill="0" autoLine="0" autoPict="0">
                <anchor moveWithCells="1">
                  <from>
                    <xdr:col>38</xdr:col>
                    <xdr:colOff>85725</xdr:colOff>
                    <xdr:row>10</xdr:row>
                    <xdr:rowOff>0</xdr:rowOff>
                  </from>
                  <to>
                    <xdr:col>46</xdr:col>
                    <xdr:colOff>0</xdr:colOff>
                    <xdr:row>11</xdr:row>
                    <xdr:rowOff>0</xdr:rowOff>
                  </to>
                </anchor>
              </controlPr>
            </control>
          </mc:Choice>
        </mc:AlternateContent>
        <mc:AlternateContent xmlns:mc="http://schemas.openxmlformats.org/markup-compatibility/2006">
          <mc:Choice Requires="x14">
            <control shapeId="1076" r:id="rId35" name="Option Button 52">
              <controlPr defaultSize="0" autoFill="0" autoLine="0" autoPict="0">
                <anchor moveWithCells="1">
                  <from>
                    <xdr:col>38</xdr:col>
                    <xdr:colOff>85725</xdr:colOff>
                    <xdr:row>11</xdr:row>
                    <xdr:rowOff>0</xdr:rowOff>
                  </from>
                  <to>
                    <xdr:col>46</xdr:col>
                    <xdr:colOff>0</xdr:colOff>
                    <xdr:row>12</xdr:row>
                    <xdr:rowOff>0</xdr:rowOff>
                  </to>
                </anchor>
              </controlPr>
            </control>
          </mc:Choice>
        </mc:AlternateContent>
        <mc:AlternateContent xmlns:mc="http://schemas.openxmlformats.org/markup-compatibility/2006">
          <mc:Choice Requires="x14">
            <control shapeId="1077" r:id="rId36" name="Option Button 53">
              <controlPr defaultSize="0" autoFill="0" autoLine="0" autoPict="0">
                <anchor moveWithCells="1">
                  <from>
                    <xdr:col>38</xdr:col>
                    <xdr:colOff>85725</xdr:colOff>
                    <xdr:row>12</xdr:row>
                    <xdr:rowOff>0</xdr:rowOff>
                  </from>
                  <to>
                    <xdr:col>46</xdr:col>
                    <xdr:colOff>0</xdr:colOff>
                    <xdr:row>13</xdr:row>
                    <xdr:rowOff>0</xdr:rowOff>
                  </to>
                </anchor>
              </controlPr>
            </control>
          </mc:Choice>
        </mc:AlternateContent>
        <mc:AlternateContent xmlns:mc="http://schemas.openxmlformats.org/markup-compatibility/2006">
          <mc:Choice Requires="x14">
            <control shapeId="1078" r:id="rId37" name="Option Button 54">
              <controlPr defaultSize="0" autoFill="0" autoLine="0" autoPict="0">
                <anchor moveWithCells="1">
                  <from>
                    <xdr:col>38</xdr:col>
                    <xdr:colOff>85725</xdr:colOff>
                    <xdr:row>13</xdr:row>
                    <xdr:rowOff>0</xdr:rowOff>
                  </from>
                  <to>
                    <xdr:col>46</xdr:col>
                    <xdr:colOff>0</xdr:colOff>
                    <xdr:row>14</xdr:row>
                    <xdr:rowOff>0</xdr:rowOff>
                  </to>
                </anchor>
              </controlPr>
            </control>
          </mc:Choice>
        </mc:AlternateContent>
        <mc:AlternateContent xmlns:mc="http://schemas.openxmlformats.org/markup-compatibility/2006">
          <mc:Choice Requires="x14">
            <control shapeId="1079" r:id="rId38" name="Option Button 55">
              <controlPr defaultSize="0" autoFill="0" autoLine="0" autoPict="0">
                <anchor moveWithCells="1">
                  <from>
                    <xdr:col>38</xdr:col>
                    <xdr:colOff>85725</xdr:colOff>
                    <xdr:row>14</xdr:row>
                    <xdr:rowOff>0</xdr:rowOff>
                  </from>
                  <to>
                    <xdr:col>46</xdr:col>
                    <xdr:colOff>0</xdr:colOff>
                    <xdr:row>15</xdr:row>
                    <xdr:rowOff>0</xdr:rowOff>
                  </to>
                </anchor>
              </controlPr>
            </control>
          </mc:Choice>
        </mc:AlternateContent>
        <mc:AlternateContent xmlns:mc="http://schemas.openxmlformats.org/markup-compatibility/2006">
          <mc:Choice Requires="x14">
            <control shapeId="1080" r:id="rId39" name="Option Button 56">
              <controlPr defaultSize="0" autoFill="0" autoLine="0" autoPict="0">
                <anchor moveWithCells="1">
                  <from>
                    <xdr:col>38</xdr:col>
                    <xdr:colOff>85725</xdr:colOff>
                    <xdr:row>15</xdr:row>
                    <xdr:rowOff>0</xdr:rowOff>
                  </from>
                  <to>
                    <xdr:col>46</xdr:col>
                    <xdr:colOff>0</xdr:colOff>
                    <xdr:row>16</xdr:row>
                    <xdr:rowOff>0</xdr:rowOff>
                  </to>
                </anchor>
              </controlPr>
            </control>
          </mc:Choice>
        </mc:AlternateContent>
        <mc:AlternateContent xmlns:mc="http://schemas.openxmlformats.org/markup-compatibility/2006">
          <mc:Choice Requires="x14">
            <control shapeId="1081" r:id="rId40" name="Option Button 57">
              <controlPr defaultSize="0" autoFill="0" autoLine="0" autoPict="0">
                <anchor moveWithCells="1">
                  <from>
                    <xdr:col>38</xdr:col>
                    <xdr:colOff>85725</xdr:colOff>
                    <xdr:row>16</xdr:row>
                    <xdr:rowOff>0</xdr:rowOff>
                  </from>
                  <to>
                    <xdr:col>46</xdr:col>
                    <xdr:colOff>0</xdr:colOff>
                    <xdr:row>17</xdr:row>
                    <xdr:rowOff>0</xdr:rowOff>
                  </to>
                </anchor>
              </controlPr>
            </control>
          </mc:Choice>
        </mc:AlternateContent>
        <mc:AlternateContent xmlns:mc="http://schemas.openxmlformats.org/markup-compatibility/2006">
          <mc:Choice Requires="x14">
            <control shapeId="1082" r:id="rId41" name="Option Button 58">
              <controlPr defaultSize="0" autoFill="0" autoLine="0" autoPict="0">
                <anchor moveWithCells="1">
                  <from>
                    <xdr:col>38</xdr:col>
                    <xdr:colOff>85725</xdr:colOff>
                    <xdr:row>17</xdr:row>
                    <xdr:rowOff>0</xdr:rowOff>
                  </from>
                  <to>
                    <xdr:col>46</xdr:col>
                    <xdr:colOff>0</xdr:colOff>
                    <xdr:row>18</xdr:row>
                    <xdr:rowOff>0</xdr:rowOff>
                  </to>
                </anchor>
              </controlPr>
            </control>
          </mc:Choice>
        </mc:AlternateContent>
        <mc:AlternateContent xmlns:mc="http://schemas.openxmlformats.org/markup-compatibility/2006">
          <mc:Choice Requires="x14">
            <control shapeId="1083" r:id="rId42" name="Option Button 59">
              <controlPr defaultSize="0" autoFill="0" autoLine="0" autoPict="0">
                <anchor moveWithCells="1">
                  <from>
                    <xdr:col>38</xdr:col>
                    <xdr:colOff>85725</xdr:colOff>
                    <xdr:row>18</xdr:row>
                    <xdr:rowOff>0</xdr:rowOff>
                  </from>
                  <to>
                    <xdr:col>46</xdr:col>
                    <xdr:colOff>0</xdr:colOff>
                    <xdr:row>19</xdr:row>
                    <xdr:rowOff>0</xdr:rowOff>
                  </to>
                </anchor>
              </controlPr>
            </control>
          </mc:Choice>
        </mc:AlternateContent>
        <mc:AlternateContent xmlns:mc="http://schemas.openxmlformats.org/markup-compatibility/2006">
          <mc:Choice Requires="x14">
            <control shapeId="1084" r:id="rId43" name="Option Button 60">
              <controlPr defaultSize="0" autoFill="0" autoLine="0" autoPict="0">
                <anchor moveWithCells="1">
                  <from>
                    <xdr:col>38</xdr:col>
                    <xdr:colOff>85725</xdr:colOff>
                    <xdr:row>19</xdr:row>
                    <xdr:rowOff>0</xdr:rowOff>
                  </from>
                  <to>
                    <xdr:col>46</xdr:col>
                    <xdr:colOff>0</xdr:colOff>
                    <xdr:row>20</xdr:row>
                    <xdr:rowOff>0</xdr:rowOff>
                  </to>
                </anchor>
              </controlPr>
            </control>
          </mc:Choice>
        </mc:AlternateContent>
        <mc:AlternateContent xmlns:mc="http://schemas.openxmlformats.org/markup-compatibility/2006">
          <mc:Choice Requires="x14">
            <control shapeId="1085" r:id="rId44" name="Option Button 61">
              <controlPr defaultSize="0" autoFill="0" autoLine="0" autoPict="0">
                <anchor moveWithCells="1">
                  <from>
                    <xdr:col>38</xdr:col>
                    <xdr:colOff>85725</xdr:colOff>
                    <xdr:row>20</xdr:row>
                    <xdr:rowOff>0</xdr:rowOff>
                  </from>
                  <to>
                    <xdr:col>46</xdr:col>
                    <xdr:colOff>0</xdr:colOff>
                    <xdr:row>21</xdr:row>
                    <xdr:rowOff>0</xdr:rowOff>
                  </to>
                </anchor>
              </controlPr>
            </control>
          </mc:Choice>
        </mc:AlternateContent>
        <mc:AlternateContent xmlns:mc="http://schemas.openxmlformats.org/markup-compatibility/2006">
          <mc:Choice Requires="x14">
            <control shapeId="1087" r:id="rId45" name="Option Button 63">
              <controlPr defaultSize="0" autoFill="0" autoLine="0" autoPict="0">
                <anchor moveWithCells="1">
                  <from>
                    <xdr:col>26</xdr:col>
                    <xdr:colOff>38100</xdr:colOff>
                    <xdr:row>14</xdr:row>
                    <xdr:rowOff>0</xdr:rowOff>
                  </from>
                  <to>
                    <xdr:col>34</xdr:col>
                    <xdr:colOff>9525</xdr:colOff>
                    <xdr:row>15</xdr:row>
                    <xdr:rowOff>0</xdr:rowOff>
                  </to>
                </anchor>
              </controlPr>
            </control>
          </mc:Choice>
        </mc:AlternateContent>
        <mc:AlternateContent xmlns:mc="http://schemas.openxmlformats.org/markup-compatibility/2006">
          <mc:Choice Requires="x14">
            <control shapeId="1089" r:id="rId46" name="Option Button 65">
              <controlPr defaultSize="0" autoFill="0" autoLine="0" autoPict="0">
                <anchor moveWithCells="1">
                  <from>
                    <xdr:col>38</xdr:col>
                    <xdr:colOff>85725</xdr:colOff>
                    <xdr:row>6</xdr:row>
                    <xdr:rowOff>0</xdr:rowOff>
                  </from>
                  <to>
                    <xdr:col>46</xdr:col>
                    <xdr:colOff>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945"/>
  <sheetViews>
    <sheetView topLeftCell="A1023" workbookViewId="0">
      <selection activeCell="A1023" sqref="A1:XFD1048576"/>
    </sheetView>
  </sheetViews>
  <sheetFormatPr defaultColWidth="11.42578125" defaultRowHeight="15" customHeight="1"/>
  <cols>
    <col min="1" max="1" width="11.42578125" style="44" customWidth="1"/>
    <col min="2" max="5" width="75.7109375" style="1" customWidth="1"/>
    <col min="6" max="6" width="75.5703125" style="1" customWidth="1"/>
    <col min="7" max="15" width="75.7109375" style="1" customWidth="1"/>
    <col min="16" max="16" width="255.7109375" style="1" customWidth="1"/>
    <col min="17" max="17" width="11.42578125" style="1" customWidth="1"/>
    <col min="18" max="16384" width="11.42578125" style="1"/>
  </cols>
  <sheetData>
    <row r="1" spans="1:16" ht="14.25">
      <c r="A1" s="44" t="s">
        <v>125</v>
      </c>
      <c r="B1" s="1" t="s">
        <v>126</v>
      </c>
      <c r="C1" s="1" t="s">
        <v>127</v>
      </c>
      <c r="D1" s="1" t="s">
        <v>128</v>
      </c>
      <c r="E1" s="1" t="s">
        <v>129</v>
      </c>
      <c r="F1" s="1" t="s">
        <v>130</v>
      </c>
      <c r="G1" s="1" t="s">
        <v>131</v>
      </c>
      <c r="H1" s="1" t="s">
        <v>132</v>
      </c>
      <c r="I1" s="1" t="s">
        <v>133</v>
      </c>
      <c r="J1" s="1" t="s">
        <v>134</v>
      </c>
      <c r="K1" s="1" t="s">
        <v>135</v>
      </c>
      <c r="L1" s="1" t="s">
        <v>136</v>
      </c>
      <c r="M1" s="1" t="s">
        <v>137</v>
      </c>
      <c r="N1" s="1" t="s">
        <v>138</v>
      </c>
      <c r="O1" s="1" t="s">
        <v>139</v>
      </c>
      <c r="P1" s="1" t="s">
        <v>140</v>
      </c>
    </row>
    <row r="2" spans="1:16" ht="14.25">
      <c r="A2" s="44">
        <v>1</v>
      </c>
      <c r="B2" s="1">
        <v>250</v>
      </c>
      <c r="C2" s="1">
        <v>250</v>
      </c>
      <c r="D2" s="1" t="s">
        <v>141</v>
      </c>
      <c r="E2" s="1">
        <v>250</v>
      </c>
      <c r="F2" s="1">
        <v>250</v>
      </c>
      <c r="G2" s="1">
        <v>250</v>
      </c>
      <c r="H2" s="1">
        <v>250</v>
      </c>
      <c r="I2" s="1">
        <v>250</v>
      </c>
      <c r="J2" s="1">
        <v>250</v>
      </c>
      <c r="K2" s="1">
        <v>250</v>
      </c>
      <c r="L2" s="1">
        <v>250</v>
      </c>
      <c r="M2" s="1">
        <v>250</v>
      </c>
      <c r="N2" s="1">
        <v>250</v>
      </c>
      <c r="O2" s="1">
        <v>250</v>
      </c>
      <c r="P2" s="1">
        <v>250</v>
      </c>
    </row>
    <row r="3" spans="1:16" ht="14.25">
      <c r="A3" s="44">
        <v>2</v>
      </c>
      <c r="B3" s="1">
        <v>280</v>
      </c>
      <c r="C3" s="1">
        <v>280</v>
      </c>
      <c r="D3" s="1" t="s">
        <v>142</v>
      </c>
      <c r="E3" s="1">
        <v>280</v>
      </c>
      <c r="F3" s="1">
        <v>280</v>
      </c>
      <c r="G3" s="1">
        <v>280</v>
      </c>
      <c r="H3" s="1">
        <v>280</v>
      </c>
      <c r="I3" s="1">
        <v>280</v>
      </c>
      <c r="J3" s="1">
        <v>280</v>
      </c>
      <c r="K3" s="1">
        <v>280</v>
      </c>
      <c r="L3" s="1">
        <v>280</v>
      </c>
      <c r="M3" s="1">
        <v>280</v>
      </c>
      <c r="N3" s="1">
        <v>280</v>
      </c>
      <c r="O3" s="1">
        <v>280</v>
      </c>
      <c r="P3" s="1">
        <v>280</v>
      </c>
    </row>
    <row r="4" spans="1:16" ht="14.25">
      <c r="A4" s="44">
        <v>3</v>
      </c>
      <c r="B4" s="1">
        <v>333</v>
      </c>
      <c r="C4" s="1">
        <v>333</v>
      </c>
      <c r="D4" s="1" t="s">
        <v>143</v>
      </c>
      <c r="E4" s="1">
        <v>333</v>
      </c>
      <c r="F4" s="1">
        <v>333</v>
      </c>
      <c r="G4" s="1">
        <v>333</v>
      </c>
      <c r="H4" s="1">
        <v>333</v>
      </c>
      <c r="I4" s="1">
        <v>333</v>
      </c>
      <c r="J4" s="1">
        <v>333</v>
      </c>
      <c r="K4" s="1">
        <v>333</v>
      </c>
      <c r="L4" s="1">
        <v>333</v>
      </c>
      <c r="M4" s="1">
        <v>333</v>
      </c>
      <c r="N4" s="1">
        <v>333</v>
      </c>
      <c r="O4" s="1">
        <v>333</v>
      </c>
      <c r="P4" s="1">
        <v>333</v>
      </c>
    </row>
    <row r="5" spans="1:16" ht="14.25">
      <c r="A5" s="44">
        <v>4</v>
      </c>
      <c r="B5" s="1">
        <v>400</v>
      </c>
      <c r="C5" s="1">
        <v>400</v>
      </c>
      <c r="D5" s="1" t="s">
        <v>144</v>
      </c>
      <c r="E5" s="1">
        <v>400</v>
      </c>
      <c r="F5" s="1">
        <v>400</v>
      </c>
      <c r="G5" s="1">
        <v>400</v>
      </c>
      <c r="H5" s="1">
        <v>400</v>
      </c>
      <c r="I5" s="1">
        <v>400</v>
      </c>
      <c r="J5" s="1">
        <v>400</v>
      </c>
      <c r="K5" s="1">
        <v>400</v>
      </c>
      <c r="L5" s="1">
        <v>400</v>
      </c>
      <c r="M5" s="1">
        <v>400</v>
      </c>
      <c r="N5" s="1">
        <v>400</v>
      </c>
      <c r="O5" s="1">
        <v>400</v>
      </c>
      <c r="P5" s="1">
        <v>400</v>
      </c>
    </row>
    <row r="6" spans="1:16" ht="14.25">
      <c r="A6" s="44">
        <v>5</v>
      </c>
      <c r="B6" s="1">
        <v>500</v>
      </c>
      <c r="C6" s="1">
        <v>500</v>
      </c>
      <c r="D6" s="1" t="s">
        <v>145</v>
      </c>
      <c r="E6" s="1">
        <v>500</v>
      </c>
      <c r="F6" s="1">
        <v>500</v>
      </c>
      <c r="G6" s="1">
        <v>500</v>
      </c>
      <c r="H6" s="1">
        <v>500</v>
      </c>
      <c r="I6" s="1">
        <v>500</v>
      </c>
      <c r="J6" s="1">
        <v>500</v>
      </c>
      <c r="K6" s="1">
        <v>500</v>
      </c>
      <c r="L6" s="1">
        <v>500</v>
      </c>
      <c r="M6" s="1">
        <v>500</v>
      </c>
      <c r="N6" s="1">
        <v>500</v>
      </c>
      <c r="O6" s="1">
        <v>500</v>
      </c>
      <c r="P6" s="1">
        <v>500</v>
      </c>
    </row>
    <row r="7" spans="1:16" ht="14.25">
      <c r="A7" s="44">
        <v>6</v>
      </c>
      <c r="B7" s="1" t="s">
        <v>146</v>
      </c>
      <c r="C7" s="1" t="s">
        <v>147</v>
      </c>
      <c r="D7" s="1" t="s">
        <v>148</v>
      </c>
      <c r="E7" s="1" t="s">
        <v>149</v>
      </c>
      <c r="F7" s="1" t="s">
        <v>150</v>
      </c>
      <c r="G7" s="1" t="s">
        <v>151</v>
      </c>
      <c r="H7" s="1" t="s">
        <v>152</v>
      </c>
      <c r="I7" s="1" t="s">
        <v>153</v>
      </c>
      <c r="J7" s="1" t="s">
        <v>154</v>
      </c>
      <c r="K7" s="1" t="s">
        <v>155</v>
      </c>
      <c r="L7" s="1" t="s">
        <v>156</v>
      </c>
      <c r="M7" s="1" t="s">
        <v>157</v>
      </c>
      <c r="N7" s="1" t="s">
        <v>157</v>
      </c>
      <c r="O7" s="1" t="s">
        <v>158</v>
      </c>
      <c r="P7" s="1" t="s">
        <v>146</v>
      </c>
    </row>
    <row r="8" spans="1:16" ht="14.25">
      <c r="A8" s="44">
        <v>7</v>
      </c>
      <c r="B8" s="1" t="s">
        <v>159</v>
      </c>
      <c r="C8" s="1" t="s">
        <v>160</v>
      </c>
      <c r="D8" s="1" t="s">
        <v>161</v>
      </c>
      <c r="E8" s="1" t="s">
        <v>162</v>
      </c>
      <c r="F8" s="1" t="s">
        <v>163</v>
      </c>
      <c r="G8" s="1" t="s">
        <v>164</v>
      </c>
      <c r="H8" s="1" t="s">
        <v>165</v>
      </c>
      <c r="I8" s="1" t="s">
        <v>166</v>
      </c>
      <c r="J8" s="1" t="s">
        <v>167</v>
      </c>
      <c r="K8" s="1" t="s">
        <v>168</v>
      </c>
      <c r="L8" s="1" t="s">
        <v>169</v>
      </c>
      <c r="M8" s="1" t="s">
        <v>170</v>
      </c>
      <c r="N8" s="1" t="s">
        <v>170</v>
      </c>
      <c r="O8" s="1" t="s">
        <v>171</v>
      </c>
      <c r="P8" s="1" t="s">
        <v>159</v>
      </c>
    </row>
    <row r="9" spans="1:16" ht="14.25">
      <c r="A9" s="44">
        <v>8</v>
      </c>
      <c r="B9" s="1" t="s">
        <v>172</v>
      </c>
      <c r="C9" s="1" t="s">
        <v>173</v>
      </c>
      <c r="D9" s="1" t="s">
        <v>174</v>
      </c>
      <c r="E9" s="1" t="s">
        <v>175</v>
      </c>
      <c r="F9" s="1" t="s">
        <v>176</v>
      </c>
      <c r="G9" s="1" t="s">
        <v>177</v>
      </c>
      <c r="H9" s="1" t="s">
        <v>178</v>
      </c>
      <c r="I9" s="1" t="s">
        <v>179</v>
      </c>
      <c r="J9" s="1" t="s">
        <v>180</v>
      </c>
      <c r="K9" s="1" t="s">
        <v>181</v>
      </c>
      <c r="L9" s="1" t="s">
        <v>182</v>
      </c>
      <c r="M9" s="1" t="s">
        <v>183</v>
      </c>
      <c r="N9" s="1" t="s">
        <v>183</v>
      </c>
      <c r="O9" s="1" t="s">
        <v>184</v>
      </c>
      <c r="P9" s="1" t="s">
        <v>172</v>
      </c>
    </row>
    <row r="10" spans="1:16" ht="14.25">
      <c r="A10" s="44">
        <v>9</v>
      </c>
      <c r="B10" s="1" t="s">
        <v>185</v>
      </c>
      <c r="C10" s="1" t="s">
        <v>186</v>
      </c>
      <c r="D10" s="1" t="s">
        <v>187</v>
      </c>
      <c r="E10" s="1" t="s">
        <v>188</v>
      </c>
      <c r="F10" s="1" t="s">
        <v>189</v>
      </c>
      <c r="G10" s="1" t="s">
        <v>190</v>
      </c>
      <c r="H10" s="1" t="s">
        <v>191</v>
      </c>
      <c r="I10" s="1" t="s">
        <v>192</v>
      </c>
      <c r="J10" s="1" t="s">
        <v>193</v>
      </c>
      <c r="K10" s="1" t="s">
        <v>194</v>
      </c>
      <c r="L10" s="1" t="s">
        <v>195</v>
      </c>
      <c r="M10" s="1" t="s">
        <v>196</v>
      </c>
      <c r="N10" s="1" t="s">
        <v>196</v>
      </c>
      <c r="O10" s="1" t="s">
        <v>197</v>
      </c>
      <c r="P10" s="1" t="s">
        <v>185</v>
      </c>
    </row>
    <row r="11" spans="1:16" ht="14.25">
      <c r="A11" s="44">
        <v>10</v>
      </c>
      <c r="B11" s="1" t="s">
        <v>198</v>
      </c>
      <c r="C11" s="1" t="s">
        <v>199</v>
      </c>
      <c r="D11" s="1" t="s">
        <v>200</v>
      </c>
      <c r="E11" s="1" t="s">
        <v>201</v>
      </c>
      <c r="F11" s="1" t="s">
        <v>202</v>
      </c>
      <c r="G11" s="1" t="s">
        <v>198</v>
      </c>
      <c r="H11" s="1" t="s">
        <v>203</v>
      </c>
      <c r="I11" s="1" t="s">
        <v>204</v>
      </c>
      <c r="J11" s="1" t="s">
        <v>205</v>
      </c>
      <c r="K11" s="1" t="s">
        <v>206</v>
      </c>
      <c r="L11" s="1" t="s">
        <v>207</v>
      </c>
      <c r="M11" s="1" t="s">
        <v>208</v>
      </c>
      <c r="N11" s="1" t="s">
        <v>209</v>
      </c>
      <c r="O11" s="1" t="s">
        <v>210</v>
      </c>
      <c r="P11" s="1" t="s">
        <v>198</v>
      </c>
    </row>
    <row r="12" spans="1:16" ht="14.25">
      <c r="A12" s="44">
        <v>11</v>
      </c>
      <c r="B12" s="1" t="s">
        <v>211</v>
      </c>
      <c r="C12" s="1" t="s">
        <v>212</v>
      </c>
      <c r="D12" s="1" t="s">
        <v>213</v>
      </c>
      <c r="E12" s="1" t="s">
        <v>214</v>
      </c>
      <c r="F12" s="1" t="s">
        <v>215</v>
      </c>
      <c r="G12" s="1" t="s">
        <v>216</v>
      </c>
      <c r="H12" s="1" t="s">
        <v>217</v>
      </c>
      <c r="I12" s="1" t="s">
        <v>218</v>
      </c>
      <c r="J12" s="1" t="s">
        <v>219</v>
      </c>
      <c r="K12" s="1" t="s">
        <v>220</v>
      </c>
      <c r="L12" s="1" t="s">
        <v>221</v>
      </c>
      <c r="M12" s="1" t="s">
        <v>222</v>
      </c>
      <c r="N12" s="1" t="s">
        <v>223</v>
      </c>
      <c r="O12" s="1" t="s">
        <v>224</v>
      </c>
      <c r="P12" s="1" t="s">
        <v>211</v>
      </c>
    </row>
    <row r="13" spans="1:16" ht="14.25">
      <c r="A13" s="44">
        <v>12</v>
      </c>
      <c r="B13" s="1" t="s">
        <v>225</v>
      </c>
      <c r="C13" s="1" t="s">
        <v>226</v>
      </c>
      <c r="D13" s="1" t="s">
        <v>227</v>
      </c>
      <c r="E13" s="1" t="s">
        <v>228</v>
      </c>
      <c r="F13" s="1" t="s">
        <v>229</v>
      </c>
      <c r="G13" s="1" t="s">
        <v>230</v>
      </c>
      <c r="H13" s="1" t="s">
        <v>231</v>
      </c>
      <c r="I13" s="1" t="s">
        <v>232</v>
      </c>
      <c r="J13" s="1" t="s">
        <v>233</v>
      </c>
      <c r="K13" s="1" t="s">
        <v>234</v>
      </c>
      <c r="L13" s="1" t="s">
        <v>235</v>
      </c>
      <c r="M13" s="1" t="s">
        <v>236</v>
      </c>
      <c r="N13" s="1" t="s">
        <v>237</v>
      </c>
      <c r="O13" s="1" t="s">
        <v>238</v>
      </c>
      <c r="P13" s="1" t="s">
        <v>225</v>
      </c>
    </row>
    <row r="14" spans="1:16" ht="14.25">
      <c r="A14" s="44">
        <v>13</v>
      </c>
      <c r="B14" s="1" t="s">
        <v>239</v>
      </c>
      <c r="C14" s="1" t="s">
        <v>240</v>
      </c>
      <c r="D14" s="1" t="s">
        <v>241</v>
      </c>
      <c r="E14" s="1" t="s">
        <v>242</v>
      </c>
      <c r="F14" s="1" t="s">
        <v>243</v>
      </c>
      <c r="G14" s="1" t="s">
        <v>244</v>
      </c>
      <c r="H14" s="1" t="s">
        <v>245</v>
      </c>
      <c r="I14" s="1" t="s">
        <v>246</v>
      </c>
      <c r="J14" s="1" t="s">
        <v>247</v>
      </c>
      <c r="K14" s="1" t="s">
        <v>248</v>
      </c>
      <c r="L14" s="1" t="s">
        <v>249</v>
      </c>
      <c r="M14" s="1" t="s">
        <v>250</v>
      </c>
      <c r="N14" s="1" t="s">
        <v>251</v>
      </c>
      <c r="O14" s="1" t="s">
        <v>252</v>
      </c>
      <c r="P14" s="1" t="s">
        <v>239</v>
      </c>
    </row>
    <row r="15" spans="1:16" ht="14.25">
      <c r="A15" s="44">
        <v>14</v>
      </c>
      <c r="B15" s="1" t="s">
        <v>253</v>
      </c>
      <c r="C15" s="1" t="s">
        <v>254</v>
      </c>
      <c r="D15" s="1" t="s">
        <v>255</v>
      </c>
      <c r="E15" s="1" t="s">
        <v>256</v>
      </c>
      <c r="F15" s="1" t="s">
        <v>257</v>
      </c>
      <c r="G15" s="1" t="s">
        <v>258</v>
      </c>
      <c r="H15" s="1" t="s">
        <v>259</v>
      </c>
      <c r="I15" s="1" t="s">
        <v>260</v>
      </c>
      <c r="J15" s="1" t="s">
        <v>261</v>
      </c>
      <c r="K15" s="1" t="s">
        <v>262</v>
      </c>
      <c r="L15" s="1" t="s">
        <v>263</v>
      </c>
      <c r="M15" s="1" t="s">
        <v>264</v>
      </c>
      <c r="N15" s="1" t="s">
        <v>265</v>
      </c>
      <c r="O15" s="1" t="s">
        <v>266</v>
      </c>
      <c r="P15" s="1" t="s">
        <v>253</v>
      </c>
    </row>
    <row r="16" spans="1:16" ht="14.25">
      <c r="A16" s="44">
        <v>15</v>
      </c>
      <c r="B16" s="1" t="s">
        <v>267</v>
      </c>
      <c r="C16" s="1" t="s">
        <v>268</v>
      </c>
      <c r="D16" s="1" t="s">
        <v>269</v>
      </c>
      <c r="E16" s="1" t="s">
        <v>270</v>
      </c>
      <c r="F16" s="1" t="s">
        <v>271</v>
      </c>
      <c r="G16" s="1" t="s">
        <v>272</v>
      </c>
      <c r="H16" s="1" t="s">
        <v>273</v>
      </c>
      <c r="I16" s="1" t="s">
        <v>274</v>
      </c>
      <c r="J16" s="1" t="s">
        <v>275</v>
      </c>
      <c r="K16" s="1" t="s">
        <v>276</v>
      </c>
      <c r="L16" s="1" t="s">
        <v>277</v>
      </c>
      <c r="M16" s="1" t="s">
        <v>278</v>
      </c>
      <c r="N16" s="1" t="s">
        <v>279</v>
      </c>
      <c r="O16" s="1" t="s">
        <v>280</v>
      </c>
      <c r="P16" s="1" t="s">
        <v>267</v>
      </c>
    </row>
    <row r="17" spans="1:16" ht="14.25">
      <c r="A17" s="44">
        <v>16</v>
      </c>
      <c r="B17" s="1" t="s">
        <v>281</v>
      </c>
      <c r="C17" s="1" t="s">
        <v>282</v>
      </c>
      <c r="D17" s="1" t="s">
        <v>283</v>
      </c>
      <c r="E17" s="1" t="s">
        <v>282</v>
      </c>
      <c r="F17" s="1" t="s">
        <v>284</v>
      </c>
      <c r="G17" s="1" t="s">
        <v>285</v>
      </c>
      <c r="H17" s="1" t="s">
        <v>286</v>
      </c>
      <c r="I17" s="1" t="s">
        <v>284</v>
      </c>
      <c r="J17" s="1" t="s">
        <v>282</v>
      </c>
      <c r="K17" s="1" t="s">
        <v>287</v>
      </c>
      <c r="L17" s="1" t="s">
        <v>288</v>
      </c>
      <c r="M17" s="1" t="s">
        <v>288</v>
      </c>
      <c r="N17" s="1" t="s">
        <v>288</v>
      </c>
      <c r="O17" s="1" t="s">
        <v>289</v>
      </c>
      <c r="P17" s="1" t="s">
        <v>281</v>
      </c>
    </row>
    <row r="18" spans="1:16" ht="14.25">
      <c r="A18" s="44">
        <v>17</v>
      </c>
      <c r="B18" s="1" t="s">
        <v>290</v>
      </c>
      <c r="C18" s="1" t="s">
        <v>291</v>
      </c>
      <c r="D18" s="1" t="s">
        <v>292</v>
      </c>
      <c r="E18" s="1" t="s">
        <v>293</v>
      </c>
      <c r="F18" s="1" t="s">
        <v>294</v>
      </c>
      <c r="G18" s="1" t="s">
        <v>295</v>
      </c>
      <c r="H18" s="1" t="s">
        <v>296</v>
      </c>
      <c r="I18" s="1" t="s">
        <v>297</v>
      </c>
      <c r="J18" s="1" t="s">
        <v>298</v>
      </c>
      <c r="K18" s="1" t="s">
        <v>299</v>
      </c>
      <c r="L18" s="1" t="s">
        <v>300</v>
      </c>
      <c r="M18" s="1" t="s">
        <v>301</v>
      </c>
      <c r="N18" s="1" t="s">
        <v>302</v>
      </c>
      <c r="O18" s="1" t="s">
        <v>303</v>
      </c>
      <c r="P18" s="1" t="s">
        <v>290</v>
      </c>
    </row>
    <row r="19" spans="1:16" ht="14.25">
      <c r="A19" s="44">
        <v>18</v>
      </c>
      <c r="B19" s="1" t="s">
        <v>304</v>
      </c>
      <c r="C19" s="1" t="s">
        <v>305</v>
      </c>
      <c r="D19" s="1" t="s">
        <v>306</v>
      </c>
      <c r="E19" s="1" t="s">
        <v>307</v>
      </c>
      <c r="F19" s="1" t="s">
        <v>308</v>
      </c>
      <c r="G19" s="1" t="s">
        <v>309</v>
      </c>
      <c r="H19" s="1" t="s">
        <v>310</v>
      </c>
      <c r="I19" s="1" t="s">
        <v>311</v>
      </c>
      <c r="J19" s="1" t="s">
        <v>312</v>
      </c>
      <c r="K19" s="1" t="s">
        <v>313</v>
      </c>
      <c r="L19" s="1" t="s">
        <v>314</v>
      </c>
      <c r="M19" s="1" t="s">
        <v>315</v>
      </c>
      <c r="N19" s="1" t="s">
        <v>316</v>
      </c>
      <c r="O19" s="1" t="s">
        <v>317</v>
      </c>
      <c r="P19" s="1" t="s">
        <v>304</v>
      </c>
    </row>
    <row r="20" spans="1:16" ht="14.25">
      <c r="A20" s="44">
        <v>19</v>
      </c>
      <c r="B20" s="1" t="s">
        <v>318</v>
      </c>
      <c r="C20" s="1" t="s">
        <v>319</v>
      </c>
      <c r="D20" s="1" t="s">
        <v>320</v>
      </c>
      <c r="E20" s="1" t="s">
        <v>321</v>
      </c>
      <c r="F20" s="1" t="s">
        <v>322</v>
      </c>
      <c r="G20" s="1" t="s">
        <v>323</v>
      </c>
      <c r="H20" s="1" t="s">
        <v>324</v>
      </c>
      <c r="I20" s="1" t="s">
        <v>325</v>
      </c>
      <c r="J20" s="1" t="s">
        <v>326</v>
      </c>
      <c r="K20" s="1" t="s">
        <v>327</v>
      </c>
      <c r="L20" s="1" t="s">
        <v>328</v>
      </c>
      <c r="M20" s="1" t="s">
        <v>329</v>
      </c>
      <c r="N20" s="1" t="s">
        <v>330</v>
      </c>
      <c r="O20" s="1" t="s">
        <v>331</v>
      </c>
      <c r="P20" s="1" t="s">
        <v>318</v>
      </c>
    </row>
    <row r="21" spans="1:16" ht="14.25">
      <c r="A21" s="44">
        <v>20</v>
      </c>
      <c r="B21" s="1" t="s">
        <v>332</v>
      </c>
      <c r="C21" s="1" t="s">
        <v>333</v>
      </c>
      <c r="D21" s="1" t="s">
        <v>334</v>
      </c>
      <c r="E21" s="1" t="s">
        <v>335</v>
      </c>
      <c r="F21" s="1" t="s">
        <v>335</v>
      </c>
      <c r="G21" s="1" t="s">
        <v>333</v>
      </c>
      <c r="H21" s="1" t="s">
        <v>335</v>
      </c>
      <c r="I21" s="1" t="s">
        <v>335</v>
      </c>
      <c r="J21" s="1" t="s">
        <v>336</v>
      </c>
      <c r="K21" s="1" t="s">
        <v>335</v>
      </c>
      <c r="L21" s="1" t="s">
        <v>335</v>
      </c>
      <c r="M21" s="1" t="s">
        <v>335</v>
      </c>
      <c r="N21" s="1" t="s">
        <v>337</v>
      </c>
      <c r="O21" s="1" t="s">
        <v>332</v>
      </c>
      <c r="P21" s="1" t="s">
        <v>332</v>
      </c>
    </row>
    <row r="22" spans="1:16" ht="14.25">
      <c r="A22" s="44">
        <v>21</v>
      </c>
      <c r="B22" s="1" t="s">
        <v>338</v>
      </c>
      <c r="C22" s="1" t="s">
        <v>339</v>
      </c>
      <c r="D22" s="1" t="s">
        <v>338</v>
      </c>
      <c r="E22" s="1" t="s">
        <v>340</v>
      </c>
      <c r="F22" s="1" t="s">
        <v>340</v>
      </c>
      <c r="G22" s="1" t="s">
        <v>339</v>
      </c>
      <c r="H22" s="1" t="s">
        <v>340</v>
      </c>
      <c r="I22" s="1" t="s">
        <v>340</v>
      </c>
      <c r="J22" s="1" t="s">
        <v>340</v>
      </c>
      <c r="K22" s="1" t="s">
        <v>340</v>
      </c>
      <c r="L22" s="1" t="s">
        <v>340</v>
      </c>
      <c r="M22" s="1" t="s">
        <v>340</v>
      </c>
      <c r="N22" s="1" t="s">
        <v>341</v>
      </c>
      <c r="O22" s="1" t="s">
        <v>338</v>
      </c>
      <c r="P22" s="1" t="s">
        <v>338</v>
      </c>
    </row>
    <row r="23" spans="1:16" ht="14.25">
      <c r="A23" s="44">
        <v>22</v>
      </c>
      <c r="B23" s="1" t="s">
        <v>342</v>
      </c>
      <c r="C23" s="1" t="s">
        <v>343</v>
      </c>
      <c r="D23" s="1" t="s">
        <v>342</v>
      </c>
      <c r="E23" s="1" t="s">
        <v>344</v>
      </c>
      <c r="F23" s="1" t="s">
        <v>344</v>
      </c>
      <c r="G23" s="1" t="s">
        <v>343</v>
      </c>
      <c r="H23" s="1" t="s">
        <v>344</v>
      </c>
      <c r="I23" s="1" t="s">
        <v>344</v>
      </c>
      <c r="J23" s="1" t="s">
        <v>344</v>
      </c>
      <c r="K23" s="1" t="s">
        <v>344</v>
      </c>
      <c r="L23" s="1" t="s">
        <v>344</v>
      </c>
      <c r="M23" s="1" t="s">
        <v>344</v>
      </c>
      <c r="N23" s="1" t="s">
        <v>345</v>
      </c>
      <c r="O23" s="1" t="s">
        <v>342</v>
      </c>
      <c r="P23" s="1" t="s">
        <v>342</v>
      </c>
    </row>
    <row r="24" spans="1:16" ht="14.25">
      <c r="A24" s="44">
        <v>23</v>
      </c>
      <c r="B24" s="1" t="s">
        <v>346</v>
      </c>
      <c r="C24" s="1" t="s">
        <v>347</v>
      </c>
      <c r="D24" s="1" t="s">
        <v>348</v>
      </c>
      <c r="E24" s="1" t="s">
        <v>349</v>
      </c>
      <c r="F24" s="1" t="s">
        <v>350</v>
      </c>
      <c r="G24" s="1" t="s">
        <v>351</v>
      </c>
      <c r="H24" s="1" t="s">
        <v>352</v>
      </c>
      <c r="I24" s="1" t="s">
        <v>353</v>
      </c>
      <c r="J24" s="1" t="s">
        <v>354</v>
      </c>
      <c r="K24" s="1" t="s">
        <v>355</v>
      </c>
      <c r="L24" s="1" t="s">
        <v>356</v>
      </c>
      <c r="M24" s="1" t="s">
        <v>357</v>
      </c>
      <c r="N24" s="1" t="s">
        <v>358</v>
      </c>
      <c r="O24" s="1" t="s">
        <v>359</v>
      </c>
      <c r="P24" s="1" t="s">
        <v>346</v>
      </c>
    </row>
    <row r="25" spans="1:16" ht="14.25">
      <c r="A25" s="44">
        <v>24</v>
      </c>
      <c r="B25" s="1" t="s">
        <v>360</v>
      </c>
      <c r="C25" s="1" t="s">
        <v>361</v>
      </c>
      <c r="D25" s="1" t="s">
        <v>362</v>
      </c>
      <c r="E25" s="1" t="s">
        <v>363</v>
      </c>
      <c r="F25" s="1" t="s">
        <v>364</v>
      </c>
      <c r="G25" s="1" t="s">
        <v>365</v>
      </c>
      <c r="H25" s="1" t="s">
        <v>366</v>
      </c>
      <c r="I25" s="1" t="s">
        <v>367</v>
      </c>
      <c r="J25" s="1" t="s">
        <v>368</v>
      </c>
      <c r="K25" s="1" t="s">
        <v>369</v>
      </c>
      <c r="L25" s="1" t="s">
        <v>362</v>
      </c>
      <c r="M25" s="1" t="s">
        <v>362</v>
      </c>
      <c r="N25" s="1" t="s">
        <v>362</v>
      </c>
      <c r="O25" s="1" t="s">
        <v>370</v>
      </c>
      <c r="P25" s="1" t="s">
        <v>360</v>
      </c>
    </row>
    <row r="26" spans="1:16" ht="14.25">
      <c r="A26" s="44">
        <v>25</v>
      </c>
      <c r="B26" s="1" t="s">
        <v>371</v>
      </c>
      <c r="C26" s="1" t="s">
        <v>372</v>
      </c>
      <c r="D26" s="1" t="s">
        <v>373</v>
      </c>
      <c r="E26" s="1" t="s">
        <v>374</v>
      </c>
      <c r="F26" s="1" t="s">
        <v>375</v>
      </c>
      <c r="G26" s="1" t="s">
        <v>376</v>
      </c>
      <c r="H26" s="1" t="s">
        <v>377</v>
      </c>
      <c r="I26" s="1" t="s">
        <v>378</v>
      </c>
      <c r="J26" s="1" t="s">
        <v>379</v>
      </c>
      <c r="K26" s="1" t="s">
        <v>380</v>
      </c>
      <c r="L26" s="1" t="s">
        <v>381</v>
      </c>
      <c r="M26" s="1" t="s">
        <v>381</v>
      </c>
      <c r="N26" s="1" t="s">
        <v>381</v>
      </c>
      <c r="O26" s="1" t="s">
        <v>382</v>
      </c>
      <c r="P26" s="1" t="s">
        <v>371</v>
      </c>
    </row>
    <row r="27" spans="1:16" ht="14.25">
      <c r="A27" s="44">
        <v>26</v>
      </c>
      <c r="B27" s="1" t="s">
        <v>383</v>
      </c>
      <c r="C27" s="1" t="s">
        <v>384</v>
      </c>
      <c r="D27" s="1" t="s">
        <v>384</v>
      </c>
      <c r="E27" s="1" t="s">
        <v>385</v>
      </c>
      <c r="F27" s="1" t="s">
        <v>386</v>
      </c>
      <c r="G27" s="1" t="s">
        <v>387</v>
      </c>
      <c r="H27" s="1" t="s">
        <v>388</v>
      </c>
      <c r="I27" s="1" t="s">
        <v>389</v>
      </c>
      <c r="J27" s="1" t="s">
        <v>390</v>
      </c>
      <c r="K27" s="1" t="s">
        <v>391</v>
      </c>
      <c r="L27" s="1" t="s">
        <v>392</v>
      </c>
      <c r="M27" s="1" t="s">
        <v>392</v>
      </c>
      <c r="N27" s="1" t="s">
        <v>393</v>
      </c>
      <c r="O27" s="1" t="s">
        <v>392</v>
      </c>
      <c r="P27" s="1" t="s">
        <v>383</v>
      </c>
    </row>
    <row r="28" spans="1:16" ht="14.25">
      <c r="A28" s="44">
        <v>27</v>
      </c>
      <c r="B28" s="1" t="s">
        <v>394</v>
      </c>
      <c r="C28" s="1" t="s">
        <v>395</v>
      </c>
      <c r="D28" s="1" t="s">
        <v>396</v>
      </c>
      <c r="E28" s="1" t="s">
        <v>397</v>
      </c>
      <c r="F28" s="1" t="s">
        <v>398</v>
      </c>
      <c r="G28" s="1" t="s">
        <v>399</v>
      </c>
      <c r="H28" s="1" t="s">
        <v>398</v>
      </c>
      <c r="I28" s="1" t="s">
        <v>400</v>
      </c>
      <c r="J28" s="1" t="s">
        <v>401</v>
      </c>
      <c r="K28" s="1" t="s">
        <v>402</v>
      </c>
      <c r="L28" s="1" t="s">
        <v>398</v>
      </c>
      <c r="M28" s="1" t="s">
        <v>403</v>
      </c>
      <c r="N28" s="1" t="s">
        <v>404</v>
      </c>
      <c r="O28" s="1" t="s">
        <v>398</v>
      </c>
      <c r="P28" s="1" t="s">
        <v>394</v>
      </c>
    </row>
    <row r="29" spans="1:16" ht="14.25">
      <c r="A29" s="44">
        <v>28</v>
      </c>
      <c r="B29" s="1" t="s">
        <v>405</v>
      </c>
      <c r="C29" s="1" t="s">
        <v>406</v>
      </c>
      <c r="D29" s="1" t="s">
        <v>407</v>
      </c>
      <c r="E29" s="1" t="s">
        <v>408</v>
      </c>
      <c r="F29" s="1" t="s">
        <v>409</v>
      </c>
      <c r="G29" s="1" t="s">
        <v>410</v>
      </c>
      <c r="H29" s="1" t="s">
        <v>411</v>
      </c>
      <c r="I29" s="1" t="s">
        <v>412</v>
      </c>
      <c r="J29" s="1" t="s">
        <v>413</v>
      </c>
      <c r="K29" s="1" t="s">
        <v>414</v>
      </c>
      <c r="L29" s="1" t="s">
        <v>415</v>
      </c>
      <c r="M29" s="1" t="s">
        <v>416</v>
      </c>
      <c r="N29" s="1" t="s">
        <v>415</v>
      </c>
      <c r="O29" s="1" t="s">
        <v>417</v>
      </c>
      <c r="P29" s="1" t="s">
        <v>405</v>
      </c>
    </row>
    <row r="30" spans="1:16" ht="14.25">
      <c r="A30" s="44">
        <v>29</v>
      </c>
      <c r="B30" s="1" t="s">
        <v>418</v>
      </c>
      <c r="C30" s="1" t="s">
        <v>419</v>
      </c>
      <c r="D30" s="1" t="s">
        <v>420</v>
      </c>
      <c r="E30" s="1" t="s">
        <v>421</v>
      </c>
      <c r="F30" s="1" t="s">
        <v>422</v>
      </c>
      <c r="G30" s="1" t="s">
        <v>423</v>
      </c>
      <c r="H30" s="1" t="s">
        <v>424</v>
      </c>
      <c r="I30" s="1" t="s">
        <v>425</v>
      </c>
      <c r="J30" s="1" t="s">
        <v>426</v>
      </c>
      <c r="K30" s="1" t="s">
        <v>427</v>
      </c>
      <c r="L30" s="1" t="s">
        <v>428</v>
      </c>
      <c r="M30" s="1" t="s">
        <v>429</v>
      </c>
      <c r="N30" s="1" t="s">
        <v>428</v>
      </c>
      <c r="O30" s="1" t="s">
        <v>430</v>
      </c>
      <c r="P30" s="1" t="s">
        <v>418</v>
      </c>
    </row>
    <row r="31" spans="1:16" ht="14.25">
      <c r="A31" s="44">
        <v>30</v>
      </c>
      <c r="B31" s="1" t="s">
        <v>431</v>
      </c>
      <c r="C31" s="1" t="s">
        <v>432</v>
      </c>
      <c r="D31" s="1" t="s">
        <v>433</v>
      </c>
      <c r="E31" s="1" t="s">
        <v>434</v>
      </c>
      <c r="F31" s="1" t="s">
        <v>435</v>
      </c>
      <c r="G31" s="1" t="s">
        <v>436</v>
      </c>
      <c r="H31" s="1" t="s">
        <v>437</v>
      </c>
      <c r="I31" s="1" t="s">
        <v>438</v>
      </c>
      <c r="J31" s="1" t="s">
        <v>439</v>
      </c>
      <c r="K31" s="1" t="s">
        <v>440</v>
      </c>
      <c r="L31" s="1" t="s">
        <v>441</v>
      </c>
      <c r="M31" s="1" t="s">
        <v>442</v>
      </c>
      <c r="N31" s="1" t="s">
        <v>443</v>
      </c>
      <c r="O31" s="1" t="s">
        <v>444</v>
      </c>
      <c r="P31" s="1" t="s">
        <v>431</v>
      </c>
    </row>
    <row r="32" spans="1:16" ht="14.25">
      <c r="A32" s="44">
        <v>31</v>
      </c>
      <c r="B32" s="1" t="s">
        <v>445</v>
      </c>
      <c r="C32" s="1" t="s">
        <v>446</v>
      </c>
      <c r="D32" s="1" t="s">
        <v>447</v>
      </c>
      <c r="E32" s="1" t="s">
        <v>448</v>
      </c>
      <c r="F32" s="1" t="s">
        <v>449</v>
      </c>
      <c r="G32" s="1" t="s">
        <v>450</v>
      </c>
      <c r="H32" s="1" t="s">
        <v>451</v>
      </c>
      <c r="I32" s="1" t="s">
        <v>452</v>
      </c>
      <c r="J32" s="1" t="s">
        <v>453</v>
      </c>
      <c r="K32" s="1" t="s">
        <v>454</v>
      </c>
      <c r="L32" s="1" t="s">
        <v>455</v>
      </c>
      <c r="M32" s="1" t="s">
        <v>456</v>
      </c>
      <c r="N32" s="1" t="s">
        <v>457</v>
      </c>
      <c r="O32" s="1" t="s">
        <v>458</v>
      </c>
      <c r="P32" s="1" t="s">
        <v>445</v>
      </c>
    </row>
    <row r="33" spans="1:16" ht="14.25">
      <c r="A33" s="44">
        <v>32</v>
      </c>
      <c r="B33" s="1" t="s">
        <v>459</v>
      </c>
      <c r="C33" s="1" t="s">
        <v>460</v>
      </c>
      <c r="D33" s="1" t="s">
        <v>461</v>
      </c>
      <c r="E33" s="1" t="s">
        <v>462</v>
      </c>
      <c r="F33" s="1" t="s">
        <v>463</v>
      </c>
      <c r="G33" s="1" t="s">
        <v>464</v>
      </c>
      <c r="H33" s="1" t="s">
        <v>465</v>
      </c>
      <c r="I33" s="1" t="s">
        <v>466</v>
      </c>
      <c r="J33" s="1" t="s">
        <v>467</v>
      </c>
      <c r="K33" s="1" t="s">
        <v>468</v>
      </c>
      <c r="L33" s="1" t="s">
        <v>469</v>
      </c>
      <c r="M33" s="1" t="s">
        <v>470</v>
      </c>
      <c r="N33" s="1" t="s">
        <v>471</v>
      </c>
      <c r="O33" s="1" t="s">
        <v>472</v>
      </c>
      <c r="P33" s="1" t="s">
        <v>459</v>
      </c>
    </row>
    <row r="34" spans="1:16" ht="14.25">
      <c r="A34" s="44">
        <v>33</v>
      </c>
      <c r="B34" s="1" t="s">
        <v>473</v>
      </c>
      <c r="C34" s="1" t="s">
        <v>474</v>
      </c>
      <c r="D34" s="1" t="s">
        <v>475</v>
      </c>
      <c r="E34" s="1" t="s">
        <v>476</v>
      </c>
      <c r="F34" s="1" t="s">
        <v>477</v>
      </c>
      <c r="G34" s="1" t="s">
        <v>478</v>
      </c>
      <c r="H34" s="1" t="s">
        <v>479</v>
      </c>
      <c r="I34" s="1" t="s">
        <v>480</v>
      </c>
      <c r="J34" s="1" t="s">
        <v>481</v>
      </c>
      <c r="K34" s="1" t="s">
        <v>482</v>
      </c>
      <c r="L34" s="1" t="s">
        <v>483</v>
      </c>
      <c r="M34" s="1" t="s">
        <v>484</v>
      </c>
      <c r="N34" s="1" t="s">
        <v>485</v>
      </c>
      <c r="O34" s="1" t="s">
        <v>486</v>
      </c>
      <c r="P34" s="1" t="s">
        <v>473</v>
      </c>
    </row>
    <row r="35" spans="1:16" ht="14.25">
      <c r="A35" s="44">
        <v>34</v>
      </c>
      <c r="B35" s="1" t="s">
        <v>487</v>
      </c>
      <c r="C35" s="1" t="s">
        <v>488</v>
      </c>
      <c r="D35" s="1" t="s">
        <v>489</v>
      </c>
      <c r="E35" s="1" t="s">
        <v>490</v>
      </c>
      <c r="F35" s="1" t="s">
        <v>491</v>
      </c>
      <c r="G35" s="1" t="s">
        <v>492</v>
      </c>
      <c r="H35" s="1" t="s">
        <v>493</v>
      </c>
      <c r="I35" s="1" t="s">
        <v>494</v>
      </c>
      <c r="J35" s="1" t="s">
        <v>495</v>
      </c>
      <c r="K35" s="1" t="s">
        <v>496</v>
      </c>
      <c r="L35" s="1" t="s">
        <v>497</v>
      </c>
      <c r="M35" s="1" t="s">
        <v>498</v>
      </c>
      <c r="N35" s="1" t="s">
        <v>499</v>
      </c>
      <c r="O35" s="1" t="s">
        <v>500</v>
      </c>
      <c r="P35" s="1" t="s">
        <v>487</v>
      </c>
    </row>
    <row r="36" spans="1:16" ht="14.25">
      <c r="A36" s="44">
        <v>35</v>
      </c>
      <c r="B36" s="1" t="s">
        <v>501</v>
      </c>
      <c r="C36" s="1" t="s">
        <v>502</v>
      </c>
      <c r="D36" s="1" t="s">
        <v>503</v>
      </c>
      <c r="E36" s="1" t="s">
        <v>504</v>
      </c>
      <c r="F36" s="1" t="s">
        <v>505</v>
      </c>
      <c r="G36" s="1" t="s">
        <v>506</v>
      </c>
      <c r="H36" s="1" t="s">
        <v>507</v>
      </c>
      <c r="I36" s="1" t="s">
        <v>508</v>
      </c>
      <c r="J36" s="1" t="s">
        <v>509</v>
      </c>
      <c r="K36" s="1" t="s">
        <v>510</v>
      </c>
      <c r="L36" s="1" t="s">
        <v>511</v>
      </c>
      <c r="M36" s="1" t="s">
        <v>512</v>
      </c>
      <c r="N36" s="1" t="s">
        <v>513</v>
      </c>
      <c r="O36" s="1" t="s">
        <v>514</v>
      </c>
      <c r="P36" s="1" t="s">
        <v>501</v>
      </c>
    </row>
    <row r="37" spans="1:16" ht="14.25">
      <c r="A37" s="44">
        <v>36</v>
      </c>
      <c r="B37" s="1" t="s">
        <v>515</v>
      </c>
      <c r="C37" s="1" t="s">
        <v>516</v>
      </c>
      <c r="D37" s="1" t="s">
        <v>517</v>
      </c>
      <c r="E37" s="1" t="s">
        <v>518</v>
      </c>
      <c r="F37" s="1" t="s">
        <v>519</v>
      </c>
      <c r="G37" s="1" t="s">
        <v>520</v>
      </c>
      <c r="H37" s="1" t="s">
        <v>521</v>
      </c>
      <c r="I37" s="1" t="s">
        <v>522</v>
      </c>
      <c r="J37" s="1" t="s">
        <v>523</v>
      </c>
      <c r="K37" s="1" t="s">
        <v>524</v>
      </c>
      <c r="L37" s="1" t="s">
        <v>525</v>
      </c>
      <c r="M37" s="1" t="s">
        <v>526</v>
      </c>
      <c r="N37" s="1" t="s">
        <v>526</v>
      </c>
      <c r="O37" s="1" t="s">
        <v>527</v>
      </c>
      <c r="P37" s="1" t="s">
        <v>515</v>
      </c>
    </row>
    <row r="38" spans="1:16" ht="14.25">
      <c r="A38" s="44">
        <v>37</v>
      </c>
      <c r="B38" s="1" t="s">
        <v>528</v>
      </c>
      <c r="C38" s="1" t="s">
        <v>529</v>
      </c>
      <c r="D38" s="1" t="s">
        <v>530</v>
      </c>
      <c r="E38" s="1" t="s">
        <v>531</v>
      </c>
      <c r="F38" s="1" t="s">
        <v>532</v>
      </c>
      <c r="G38" s="1" t="s">
        <v>533</v>
      </c>
      <c r="H38" s="1" t="s">
        <v>534</v>
      </c>
      <c r="I38" s="1" t="s">
        <v>535</v>
      </c>
      <c r="J38" s="1" t="s">
        <v>536</v>
      </c>
      <c r="K38" s="1" t="s">
        <v>537</v>
      </c>
      <c r="L38" s="1" t="s">
        <v>538</v>
      </c>
      <c r="M38" s="1" t="s">
        <v>539</v>
      </c>
      <c r="N38" s="1" t="s">
        <v>539</v>
      </c>
      <c r="O38" s="1" t="s">
        <v>540</v>
      </c>
      <c r="P38" s="1" t="s">
        <v>528</v>
      </c>
    </row>
    <row r="39" spans="1:16" ht="14.25">
      <c r="A39" s="44">
        <v>38</v>
      </c>
      <c r="B39" s="1" t="s">
        <v>541</v>
      </c>
      <c r="C39" s="1" t="s">
        <v>542</v>
      </c>
      <c r="D39" s="1" t="s">
        <v>543</v>
      </c>
      <c r="E39" s="1" t="s">
        <v>544</v>
      </c>
      <c r="F39" s="1" t="s">
        <v>545</v>
      </c>
      <c r="G39" s="1" t="s">
        <v>546</v>
      </c>
      <c r="H39" s="1" t="s">
        <v>547</v>
      </c>
      <c r="I39" s="1" t="s">
        <v>548</v>
      </c>
      <c r="J39" s="1" t="s">
        <v>549</v>
      </c>
      <c r="K39" s="1" t="s">
        <v>550</v>
      </c>
      <c r="L39" s="1" t="s">
        <v>551</v>
      </c>
      <c r="M39" s="1" t="s">
        <v>551</v>
      </c>
      <c r="N39" s="1" t="s">
        <v>552</v>
      </c>
      <c r="O39" s="1" t="s">
        <v>553</v>
      </c>
      <c r="P39" s="1" t="s">
        <v>541</v>
      </c>
    </row>
    <row r="40" spans="1:16" ht="14.25">
      <c r="A40" s="44">
        <v>39</v>
      </c>
      <c r="B40" s="1" t="s">
        <v>554</v>
      </c>
      <c r="C40" s="1" t="s">
        <v>555</v>
      </c>
      <c r="D40" s="1" t="s">
        <v>556</v>
      </c>
      <c r="E40" s="1" t="s">
        <v>557</v>
      </c>
      <c r="F40" s="1" t="s">
        <v>558</v>
      </c>
      <c r="G40" s="1" t="s">
        <v>559</v>
      </c>
      <c r="H40" s="1" t="s">
        <v>560</v>
      </c>
      <c r="I40" s="1" t="s">
        <v>561</v>
      </c>
      <c r="J40" s="1" t="s">
        <v>562</v>
      </c>
      <c r="K40" s="1" t="s">
        <v>563</v>
      </c>
      <c r="L40" s="1" t="s">
        <v>564</v>
      </c>
      <c r="M40" s="1" t="s">
        <v>564</v>
      </c>
      <c r="N40" s="1" t="s">
        <v>565</v>
      </c>
      <c r="O40" s="1" t="s">
        <v>566</v>
      </c>
      <c r="P40" s="1" t="s">
        <v>554</v>
      </c>
    </row>
    <row r="41" spans="1:16" ht="14.25">
      <c r="A41" s="44">
        <v>40</v>
      </c>
      <c r="B41" s="1" t="s">
        <v>567</v>
      </c>
      <c r="C41" s="1" t="s">
        <v>568</v>
      </c>
      <c r="D41" s="1" t="s">
        <v>569</v>
      </c>
      <c r="E41" s="1" t="s">
        <v>570</v>
      </c>
      <c r="F41" s="1" t="s">
        <v>571</v>
      </c>
      <c r="G41" s="1" t="s">
        <v>568</v>
      </c>
      <c r="H41" s="1" t="s">
        <v>571</v>
      </c>
      <c r="I41" s="1" t="s">
        <v>571</v>
      </c>
      <c r="J41" s="1" t="s">
        <v>572</v>
      </c>
      <c r="K41" s="1" t="s">
        <v>571</v>
      </c>
      <c r="L41" s="1" t="s">
        <v>571</v>
      </c>
      <c r="M41" s="1" t="s">
        <v>571</v>
      </c>
      <c r="N41" s="1" t="s">
        <v>573</v>
      </c>
      <c r="O41" s="1" t="s">
        <v>567</v>
      </c>
      <c r="P41" s="1" t="s">
        <v>567</v>
      </c>
    </row>
    <row r="42" spans="1:16" ht="14.25">
      <c r="A42" s="44">
        <v>41</v>
      </c>
      <c r="B42" s="1" t="s">
        <v>574</v>
      </c>
      <c r="C42" s="1" t="s">
        <v>575</v>
      </c>
      <c r="D42" s="1" t="s">
        <v>576</v>
      </c>
      <c r="E42" s="1" t="s">
        <v>577</v>
      </c>
      <c r="F42" s="1" t="s">
        <v>578</v>
      </c>
      <c r="G42" s="1" t="s">
        <v>579</v>
      </c>
      <c r="H42" s="1" t="s">
        <v>580</v>
      </c>
      <c r="I42" s="1" t="s">
        <v>581</v>
      </c>
      <c r="J42" s="1" t="s">
        <v>582</v>
      </c>
      <c r="K42" s="1" t="s">
        <v>583</v>
      </c>
      <c r="L42" s="1" t="s">
        <v>584</v>
      </c>
      <c r="M42" s="1" t="s">
        <v>585</v>
      </c>
      <c r="N42" s="1" t="s">
        <v>586</v>
      </c>
      <c r="O42" s="1" t="s">
        <v>587</v>
      </c>
      <c r="P42" s="1" t="s">
        <v>574</v>
      </c>
    </row>
    <row r="43" spans="1:16" ht="14.25">
      <c r="A43" s="44">
        <v>42</v>
      </c>
      <c r="B43" s="1" t="s">
        <v>588</v>
      </c>
      <c r="C43" s="1" t="s">
        <v>589</v>
      </c>
      <c r="D43" s="1" t="s">
        <v>590</v>
      </c>
      <c r="E43" s="1" t="s">
        <v>591</v>
      </c>
      <c r="F43" s="1" t="s">
        <v>592</v>
      </c>
      <c r="G43" s="1" t="s">
        <v>593</v>
      </c>
      <c r="H43" s="1" t="s">
        <v>594</v>
      </c>
      <c r="I43" s="1" t="s">
        <v>595</v>
      </c>
      <c r="J43" s="1" t="s">
        <v>596</v>
      </c>
      <c r="K43" s="1" t="s">
        <v>597</v>
      </c>
      <c r="L43" s="1" t="s">
        <v>598</v>
      </c>
      <c r="M43" s="1" t="s">
        <v>599</v>
      </c>
      <c r="N43" s="1" t="s">
        <v>600</v>
      </c>
      <c r="O43" s="1" t="s">
        <v>601</v>
      </c>
      <c r="P43" s="1" t="s">
        <v>588</v>
      </c>
    </row>
    <row r="44" spans="1:16" ht="14.25">
      <c r="A44" s="44">
        <v>43</v>
      </c>
      <c r="B44" s="1" t="s">
        <v>602</v>
      </c>
      <c r="C44" s="1" t="s">
        <v>603</v>
      </c>
      <c r="D44" s="1" t="s">
        <v>604</v>
      </c>
      <c r="E44" s="1" t="s">
        <v>605</v>
      </c>
      <c r="F44" s="1" t="s">
        <v>606</v>
      </c>
      <c r="G44" s="1" t="s">
        <v>607</v>
      </c>
      <c r="H44" s="1" t="s">
        <v>608</v>
      </c>
      <c r="I44" s="1" t="s">
        <v>609</v>
      </c>
      <c r="J44" s="1" t="s">
        <v>610</v>
      </c>
      <c r="K44" s="1" t="s">
        <v>611</v>
      </c>
      <c r="L44" s="1" t="s">
        <v>612</v>
      </c>
      <c r="M44" s="1" t="s">
        <v>613</v>
      </c>
      <c r="N44" s="1" t="s">
        <v>614</v>
      </c>
      <c r="O44" s="1" t="s">
        <v>615</v>
      </c>
      <c r="P44" s="1" t="s">
        <v>602</v>
      </c>
    </row>
    <row r="45" spans="1:16" ht="14.25">
      <c r="A45" s="44">
        <v>44</v>
      </c>
      <c r="B45" s="1" t="s">
        <v>616</v>
      </c>
      <c r="C45" s="1" t="s">
        <v>617</v>
      </c>
      <c r="D45" s="1" t="s">
        <v>618</v>
      </c>
      <c r="E45" s="1" t="s">
        <v>619</v>
      </c>
      <c r="F45" s="1" t="s">
        <v>620</v>
      </c>
      <c r="G45" s="1" t="s">
        <v>617</v>
      </c>
      <c r="H45" s="1" t="s">
        <v>617</v>
      </c>
      <c r="I45" s="1" t="s">
        <v>617</v>
      </c>
      <c r="J45" s="1" t="s">
        <v>621</v>
      </c>
      <c r="K45" s="1" t="s">
        <v>620</v>
      </c>
      <c r="L45" s="1" t="s">
        <v>622</v>
      </c>
      <c r="M45" s="1" t="s">
        <v>617</v>
      </c>
      <c r="N45" s="1" t="s">
        <v>623</v>
      </c>
      <c r="O45" s="1" t="s">
        <v>616</v>
      </c>
      <c r="P45" s="1" t="s">
        <v>616</v>
      </c>
    </row>
    <row r="46" spans="1:16" ht="14.25">
      <c r="A46" s="44">
        <v>45</v>
      </c>
      <c r="B46" s="1" t="s">
        <v>624</v>
      </c>
      <c r="C46" s="1" t="s">
        <v>625</v>
      </c>
      <c r="D46" s="1" t="s">
        <v>624</v>
      </c>
      <c r="E46" s="1" t="s">
        <v>626</v>
      </c>
      <c r="F46" s="1" t="s">
        <v>627</v>
      </c>
      <c r="G46" s="1" t="s">
        <v>628</v>
      </c>
      <c r="H46" s="1" t="s">
        <v>629</v>
      </c>
      <c r="I46" s="1" t="s">
        <v>629</v>
      </c>
      <c r="J46" s="1" t="s">
        <v>629</v>
      </c>
      <c r="K46" s="1" t="s">
        <v>630</v>
      </c>
      <c r="L46" s="1" t="s">
        <v>629</v>
      </c>
      <c r="M46" s="1" t="s">
        <v>629</v>
      </c>
      <c r="N46" s="1" t="s">
        <v>629</v>
      </c>
      <c r="O46" s="1" t="s">
        <v>624</v>
      </c>
      <c r="P46" s="1" t="s">
        <v>624</v>
      </c>
    </row>
    <row r="47" spans="1:16" ht="14.25">
      <c r="A47" s="44">
        <v>46</v>
      </c>
      <c r="B47" s="1" t="s">
        <v>631</v>
      </c>
      <c r="C47" s="1" t="s">
        <v>632</v>
      </c>
      <c r="D47" s="1" t="s">
        <v>633</v>
      </c>
      <c r="E47" s="1" t="s">
        <v>634</v>
      </c>
      <c r="F47" s="1" t="s">
        <v>635</v>
      </c>
      <c r="G47" s="1" t="s">
        <v>636</v>
      </c>
      <c r="H47" s="1" t="s">
        <v>637</v>
      </c>
      <c r="I47" s="1" t="s">
        <v>637</v>
      </c>
      <c r="J47" s="1" t="s">
        <v>638</v>
      </c>
      <c r="K47" s="1" t="s">
        <v>635</v>
      </c>
      <c r="L47" s="1" t="s">
        <v>637</v>
      </c>
      <c r="M47" s="1" t="s">
        <v>637</v>
      </c>
      <c r="N47" s="1" t="s">
        <v>639</v>
      </c>
      <c r="O47" s="1" t="s">
        <v>631</v>
      </c>
      <c r="P47" s="1" t="s">
        <v>631</v>
      </c>
    </row>
    <row r="48" spans="1:16" ht="14.25">
      <c r="A48" s="44">
        <v>47</v>
      </c>
      <c r="B48" s="1" t="s">
        <v>640</v>
      </c>
      <c r="C48" s="1" t="s">
        <v>641</v>
      </c>
      <c r="D48" s="1" t="s">
        <v>642</v>
      </c>
      <c r="E48" s="1" t="s">
        <v>643</v>
      </c>
      <c r="F48" s="1" t="s">
        <v>644</v>
      </c>
      <c r="G48" s="1" t="s">
        <v>645</v>
      </c>
      <c r="H48" s="1" t="s">
        <v>646</v>
      </c>
      <c r="I48" s="1" t="s">
        <v>646</v>
      </c>
      <c r="J48" s="1" t="s">
        <v>647</v>
      </c>
      <c r="K48" s="1" t="s">
        <v>644</v>
      </c>
      <c r="L48" s="1" t="s">
        <v>648</v>
      </c>
      <c r="M48" s="1" t="s">
        <v>646</v>
      </c>
      <c r="N48" s="1" t="s">
        <v>649</v>
      </c>
      <c r="O48" s="1" t="s">
        <v>640</v>
      </c>
      <c r="P48" s="1" t="s">
        <v>640</v>
      </c>
    </row>
    <row r="49" spans="1:16" ht="14.25">
      <c r="A49" s="44">
        <v>48</v>
      </c>
      <c r="B49" s="1" t="s">
        <v>650</v>
      </c>
      <c r="C49" s="1" t="s">
        <v>651</v>
      </c>
      <c r="D49" s="1" t="s">
        <v>652</v>
      </c>
      <c r="E49" s="1" t="s">
        <v>653</v>
      </c>
      <c r="F49" s="1" t="s">
        <v>653</v>
      </c>
      <c r="G49" s="1" t="s">
        <v>651</v>
      </c>
      <c r="H49" s="1" t="s">
        <v>651</v>
      </c>
      <c r="I49" s="1" t="s">
        <v>651</v>
      </c>
      <c r="J49" s="1" t="s">
        <v>654</v>
      </c>
      <c r="K49" s="1" t="s">
        <v>653</v>
      </c>
      <c r="L49" s="1" t="s">
        <v>655</v>
      </c>
      <c r="M49" s="1" t="s">
        <v>655</v>
      </c>
      <c r="N49" s="1" t="s">
        <v>656</v>
      </c>
      <c r="O49" s="1" t="s">
        <v>650</v>
      </c>
      <c r="P49" s="1" t="s">
        <v>650</v>
      </c>
    </row>
    <row r="50" spans="1:16" ht="14.25">
      <c r="A50" s="44">
        <v>49</v>
      </c>
      <c r="B50" s="1" t="s">
        <v>657</v>
      </c>
      <c r="C50" s="1" t="s">
        <v>658</v>
      </c>
      <c r="D50" s="1" t="s">
        <v>659</v>
      </c>
      <c r="E50" s="1" t="s">
        <v>660</v>
      </c>
      <c r="F50" s="1" t="s">
        <v>660</v>
      </c>
      <c r="G50" s="1" t="s">
        <v>658</v>
      </c>
      <c r="H50" s="1" t="s">
        <v>658</v>
      </c>
      <c r="I50" s="1" t="s">
        <v>658</v>
      </c>
      <c r="J50" s="1" t="s">
        <v>661</v>
      </c>
      <c r="K50" s="1" t="s">
        <v>660</v>
      </c>
      <c r="L50" s="1" t="s">
        <v>662</v>
      </c>
      <c r="M50" s="1" t="s">
        <v>662</v>
      </c>
      <c r="N50" s="1" t="s">
        <v>662</v>
      </c>
      <c r="O50" s="1" t="s">
        <v>657</v>
      </c>
      <c r="P50" s="1" t="s">
        <v>657</v>
      </c>
    </row>
    <row r="51" spans="1:16" ht="14.25">
      <c r="A51" s="44">
        <v>50</v>
      </c>
      <c r="B51" s="1" t="s">
        <v>663</v>
      </c>
      <c r="C51" s="1" t="s">
        <v>664</v>
      </c>
      <c r="D51" s="1" t="s">
        <v>665</v>
      </c>
      <c r="E51" s="1" t="s">
        <v>666</v>
      </c>
      <c r="F51" s="1" t="s">
        <v>667</v>
      </c>
      <c r="G51" s="1" t="s">
        <v>668</v>
      </c>
      <c r="H51" s="1" t="s">
        <v>669</v>
      </c>
      <c r="I51" s="1" t="s">
        <v>670</v>
      </c>
      <c r="J51" s="1" t="s">
        <v>671</v>
      </c>
      <c r="K51" s="1" t="s">
        <v>666</v>
      </c>
      <c r="L51" s="1" t="s">
        <v>672</v>
      </c>
      <c r="M51" s="1" t="s">
        <v>673</v>
      </c>
      <c r="N51" s="1" t="s">
        <v>674</v>
      </c>
      <c r="O51" s="1" t="s">
        <v>675</v>
      </c>
      <c r="P51" s="1" t="s">
        <v>663</v>
      </c>
    </row>
    <row r="52" spans="1:16" ht="14.25">
      <c r="A52" s="44">
        <v>51</v>
      </c>
      <c r="B52" s="1" t="s">
        <v>676</v>
      </c>
      <c r="C52" s="1" t="s">
        <v>677</v>
      </c>
      <c r="D52" s="1" t="s">
        <v>678</v>
      </c>
      <c r="E52" s="1" t="s">
        <v>679</v>
      </c>
      <c r="F52" s="1" t="s">
        <v>680</v>
      </c>
      <c r="G52" s="1" t="s">
        <v>681</v>
      </c>
      <c r="H52" s="1" t="s">
        <v>682</v>
      </c>
      <c r="I52" s="1" t="s">
        <v>683</v>
      </c>
      <c r="J52" s="1" t="s">
        <v>684</v>
      </c>
      <c r="K52" s="1" t="s">
        <v>685</v>
      </c>
      <c r="L52" s="1" t="s">
        <v>686</v>
      </c>
      <c r="M52" s="1" t="s">
        <v>687</v>
      </c>
      <c r="N52" s="1" t="s">
        <v>688</v>
      </c>
      <c r="O52" s="1" t="s">
        <v>689</v>
      </c>
      <c r="P52" s="1" t="s">
        <v>676</v>
      </c>
    </row>
    <row r="53" spans="1:16" ht="14.25">
      <c r="A53" s="44">
        <v>52</v>
      </c>
      <c r="B53" s="1" t="s">
        <v>690</v>
      </c>
      <c r="C53" s="1" t="s">
        <v>691</v>
      </c>
      <c r="D53" s="1" t="s">
        <v>692</v>
      </c>
      <c r="E53" s="1" t="s">
        <v>693</v>
      </c>
      <c r="F53" s="1" t="s">
        <v>694</v>
      </c>
      <c r="G53" s="1" t="s">
        <v>695</v>
      </c>
      <c r="H53" s="1" t="s">
        <v>696</v>
      </c>
      <c r="I53" s="1" t="s">
        <v>697</v>
      </c>
      <c r="J53" s="1" t="s">
        <v>698</v>
      </c>
      <c r="K53" s="1" t="s">
        <v>699</v>
      </c>
      <c r="L53" s="1" t="s">
        <v>700</v>
      </c>
      <c r="M53" s="1" t="s">
        <v>701</v>
      </c>
      <c r="N53" s="1" t="s">
        <v>702</v>
      </c>
      <c r="O53" s="1" t="s">
        <v>703</v>
      </c>
      <c r="P53" s="1" t="s">
        <v>690</v>
      </c>
    </row>
    <row r="54" spans="1:16" ht="14.25">
      <c r="A54" s="44">
        <v>53</v>
      </c>
      <c r="B54" s="1" t="s">
        <v>704</v>
      </c>
      <c r="C54" s="1" t="s">
        <v>705</v>
      </c>
      <c r="D54" s="1" t="s">
        <v>706</v>
      </c>
      <c r="E54" s="1" t="s">
        <v>707</v>
      </c>
      <c r="F54" s="1" t="s">
        <v>708</v>
      </c>
      <c r="G54" s="1" t="s">
        <v>709</v>
      </c>
      <c r="H54" s="1" t="s">
        <v>710</v>
      </c>
      <c r="I54" s="1" t="s">
        <v>710</v>
      </c>
      <c r="J54" s="1" t="s">
        <v>710</v>
      </c>
      <c r="K54" s="1" t="s">
        <v>708</v>
      </c>
      <c r="L54" s="1" t="s">
        <v>710</v>
      </c>
      <c r="M54" s="1" t="s">
        <v>710</v>
      </c>
      <c r="N54" s="1" t="s">
        <v>710</v>
      </c>
      <c r="O54" s="1" t="s">
        <v>704</v>
      </c>
      <c r="P54" s="1" t="s">
        <v>704</v>
      </c>
    </row>
    <row r="55" spans="1:16" ht="14.25">
      <c r="A55" s="44">
        <v>54</v>
      </c>
      <c r="B55" s="1" t="s">
        <v>711</v>
      </c>
      <c r="C55" s="1" t="s">
        <v>712</v>
      </c>
      <c r="D55" s="1" t="s">
        <v>713</v>
      </c>
      <c r="E55" s="1" t="s">
        <v>714</v>
      </c>
      <c r="F55" s="1" t="s">
        <v>715</v>
      </c>
      <c r="G55" s="1" t="s">
        <v>716</v>
      </c>
      <c r="H55" s="1" t="s">
        <v>717</v>
      </c>
      <c r="I55" s="1" t="s">
        <v>718</v>
      </c>
      <c r="J55" s="1" t="s">
        <v>719</v>
      </c>
      <c r="K55" s="1" t="s">
        <v>720</v>
      </c>
      <c r="L55" s="1" t="s">
        <v>721</v>
      </c>
      <c r="M55" s="1" t="s">
        <v>722</v>
      </c>
      <c r="N55" s="1" t="s">
        <v>722</v>
      </c>
      <c r="O55" s="1" t="s">
        <v>723</v>
      </c>
      <c r="P55" s="1" t="s">
        <v>711</v>
      </c>
    </row>
    <row r="56" spans="1:16" ht="14.25">
      <c r="A56" s="44">
        <v>55</v>
      </c>
      <c r="B56" s="1" t="s">
        <v>724</v>
      </c>
      <c r="C56" s="1" t="s">
        <v>725</v>
      </c>
      <c r="D56" s="1" t="s">
        <v>724</v>
      </c>
      <c r="E56" s="1" t="s">
        <v>726</v>
      </c>
      <c r="F56" s="1" t="s">
        <v>727</v>
      </c>
      <c r="G56" s="1" t="s">
        <v>727</v>
      </c>
      <c r="H56" s="1" t="s">
        <v>727</v>
      </c>
      <c r="I56" s="1" t="s">
        <v>727</v>
      </c>
      <c r="J56" s="1" t="s">
        <v>727</v>
      </c>
      <c r="K56" s="1" t="s">
        <v>727</v>
      </c>
      <c r="L56" s="1" t="s">
        <v>727</v>
      </c>
      <c r="M56" s="1" t="s">
        <v>727</v>
      </c>
      <c r="N56" s="1" t="s">
        <v>727</v>
      </c>
      <c r="O56" s="1" t="s">
        <v>727</v>
      </c>
      <c r="P56" s="1" t="s">
        <v>724</v>
      </c>
    </row>
    <row r="57" spans="1:16" ht="14.25">
      <c r="A57" s="44">
        <v>56</v>
      </c>
      <c r="B57" s="1" t="s">
        <v>728</v>
      </c>
      <c r="C57" s="1" t="s">
        <v>729</v>
      </c>
      <c r="D57" s="1" t="s">
        <v>728</v>
      </c>
      <c r="E57" s="1" t="s">
        <v>729</v>
      </c>
      <c r="F57" s="1" t="s">
        <v>730</v>
      </c>
      <c r="G57" s="1" t="s">
        <v>730</v>
      </c>
      <c r="H57" s="1" t="s">
        <v>730</v>
      </c>
      <c r="I57" s="1" t="s">
        <v>730</v>
      </c>
      <c r="J57" s="1" t="s">
        <v>729</v>
      </c>
      <c r="K57" s="1" t="s">
        <v>730</v>
      </c>
      <c r="L57" s="1" t="s">
        <v>730</v>
      </c>
      <c r="M57" s="1" t="s">
        <v>730</v>
      </c>
      <c r="N57" s="1" t="s">
        <v>730</v>
      </c>
      <c r="O57" s="1" t="s">
        <v>730</v>
      </c>
      <c r="P57" s="1" t="s">
        <v>728</v>
      </c>
    </row>
    <row r="58" spans="1:16" ht="14.25">
      <c r="A58" s="44">
        <v>57</v>
      </c>
      <c r="B58" s="1" t="s">
        <v>731</v>
      </c>
      <c r="C58" s="1" t="s">
        <v>732</v>
      </c>
      <c r="D58" s="1" t="s">
        <v>731</v>
      </c>
      <c r="E58" s="1" t="s">
        <v>732</v>
      </c>
      <c r="F58" s="1" t="s">
        <v>732</v>
      </c>
      <c r="G58" s="1" t="s">
        <v>732</v>
      </c>
      <c r="H58" s="1" t="s">
        <v>732</v>
      </c>
      <c r="I58" s="1" t="s">
        <v>732</v>
      </c>
      <c r="J58" s="1" t="s">
        <v>732</v>
      </c>
      <c r="K58" s="1" t="s">
        <v>732</v>
      </c>
      <c r="L58" s="1" t="s">
        <v>732</v>
      </c>
      <c r="M58" s="1" t="s">
        <v>732</v>
      </c>
      <c r="N58" s="1" t="s">
        <v>732</v>
      </c>
      <c r="O58" s="1" t="s">
        <v>731</v>
      </c>
      <c r="P58" s="1" t="s">
        <v>731</v>
      </c>
    </row>
    <row r="59" spans="1:16" ht="14.25">
      <c r="A59" s="44">
        <v>58</v>
      </c>
      <c r="B59" s="1" t="s">
        <v>733</v>
      </c>
      <c r="C59" s="1" t="s">
        <v>734</v>
      </c>
      <c r="D59" s="1" t="s">
        <v>733</v>
      </c>
      <c r="E59" s="1" t="s">
        <v>735</v>
      </c>
      <c r="F59" s="1" t="s">
        <v>736</v>
      </c>
      <c r="G59" s="1" t="s">
        <v>734</v>
      </c>
      <c r="H59" s="1" t="s">
        <v>737</v>
      </c>
      <c r="I59" s="1" t="s">
        <v>737</v>
      </c>
      <c r="J59" s="1" t="s">
        <v>737</v>
      </c>
      <c r="K59" s="1" t="s">
        <v>736</v>
      </c>
      <c r="L59" s="1" t="s">
        <v>737</v>
      </c>
      <c r="M59" s="1" t="s">
        <v>737</v>
      </c>
      <c r="N59" s="1" t="s">
        <v>737</v>
      </c>
      <c r="O59" s="1" t="s">
        <v>733</v>
      </c>
      <c r="P59" s="1" t="s">
        <v>733</v>
      </c>
    </row>
    <row r="60" spans="1:16" ht="14.25">
      <c r="A60" s="44">
        <v>59</v>
      </c>
      <c r="B60" s="1" t="s">
        <v>738</v>
      </c>
      <c r="C60" s="1" t="s">
        <v>739</v>
      </c>
      <c r="D60" s="1" t="s">
        <v>740</v>
      </c>
      <c r="E60" s="1" t="s">
        <v>741</v>
      </c>
      <c r="F60" s="1" t="s">
        <v>742</v>
      </c>
      <c r="G60" s="1" t="s">
        <v>743</v>
      </c>
      <c r="H60" s="1" t="s">
        <v>744</v>
      </c>
      <c r="I60" s="1" t="s">
        <v>745</v>
      </c>
      <c r="J60" s="1" t="s">
        <v>746</v>
      </c>
      <c r="K60" s="1" t="s">
        <v>747</v>
      </c>
      <c r="L60" s="1" t="s">
        <v>748</v>
      </c>
      <c r="M60" s="1" t="s">
        <v>749</v>
      </c>
      <c r="N60" s="1" t="s">
        <v>750</v>
      </c>
      <c r="O60" s="1" t="s">
        <v>751</v>
      </c>
      <c r="P60" s="1" t="s">
        <v>738</v>
      </c>
    </row>
    <row r="61" spans="1:16" ht="14.25">
      <c r="A61" s="44">
        <v>60</v>
      </c>
      <c r="B61" s="1" t="s">
        <v>752</v>
      </c>
      <c r="C61" s="1" t="s">
        <v>753</v>
      </c>
      <c r="D61" s="1" t="s">
        <v>754</v>
      </c>
      <c r="E61" s="1" t="s">
        <v>755</v>
      </c>
      <c r="F61" s="1" t="s">
        <v>756</v>
      </c>
      <c r="G61" s="1" t="s">
        <v>757</v>
      </c>
      <c r="H61" s="1" t="s">
        <v>758</v>
      </c>
      <c r="I61" s="1" t="s">
        <v>759</v>
      </c>
      <c r="J61" s="1" t="s">
        <v>760</v>
      </c>
      <c r="K61" s="1" t="s">
        <v>761</v>
      </c>
      <c r="L61" s="1" t="s">
        <v>762</v>
      </c>
      <c r="M61" s="1" t="s">
        <v>763</v>
      </c>
      <c r="N61" s="1" t="s">
        <v>764</v>
      </c>
      <c r="O61" s="1" t="s">
        <v>765</v>
      </c>
      <c r="P61" s="1" t="s">
        <v>752</v>
      </c>
    </row>
    <row r="62" spans="1:16" ht="14.25">
      <c r="A62" s="44">
        <v>61</v>
      </c>
      <c r="B62" s="1" t="s">
        <v>766</v>
      </c>
      <c r="C62" s="1" t="s">
        <v>767</v>
      </c>
      <c r="D62" s="1" t="s">
        <v>768</v>
      </c>
      <c r="E62" s="1" t="s">
        <v>769</v>
      </c>
      <c r="F62" s="1" t="s">
        <v>769</v>
      </c>
      <c r="G62" s="1" t="s">
        <v>767</v>
      </c>
      <c r="H62" s="1" t="s">
        <v>767</v>
      </c>
      <c r="I62" s="1" t="s">
        <v>767</v>
      </c>
      <c r="J62" s="1" t="s">
        <v>770</v>
      </c>
      <c r="K62" s="1" t="s">
        <v>769</v>
      </c>
      <c r="L62" s="1" t="s">
        <v>771</v>
      </c>
      <c r="M62" s="1" t="s">
        <v>771</v>
      </c>
      <c r="N62" s="1" t="s">
        <v>771</v>
      </c>
      <c r="O62" s="1" t="s">
        <v>766</v>
      </c>
      <c r="P62" s="1" t="s">
        <v>766</v>
      </c>
    </row>
    <row r="63" spans="1:16" ht="14.25">
      <c r="A63" s="44">
        <v>62</v>
      </c>
      <c r="B63" s="1" t="s">
        <v>772</v>
      </c>
      <c r="C63" s="1" t="s">
        <v>773</v>
      </c>
      <c r="D63" s="1" t="s">
        <v>774</v>
      </c>
      <c r="E63" s="1" t="s">
        <v>775</v>
      </c>
      <c r="F63" s="1" t="s">
        <v>775</v>
      </c>
      <c r="G63" s="1" t="s">
        <v>773</v>
      </c>
      <c r="H63" s="1" t="s">
        <v>773</v>
      </c>
      <c r="I63" s="1" t="s">
        <v>773</v>
      </c>
      <c r="J63" s="1" t="s">
        <v>776</v>
      </c>
      <c r="K63" s="1" t="s">
        <v>775</v>
      </c>
      <c r="L63" s="1" t="s">
        <v>777</v>
      </c>
      <c r="M63" s="1" t="s">
        <v>777</v>
      </c>
      <c r="N63" s="1" t="s">
        <v>777</v>
      </c>
      <c r="O63" s="1" t="s">
        <v>772</v>
      </c>
      <c r="P63" s="1" t="s">
        <v>772</v>
      </c>
    </row>
    <row r="64" spans="1:16" ht="14.25">
      <c r="A64" s="44">
        <v>63</v>
      </c>
      <c r="B64" s="1" t="s">
        <v>778</v>
      </c>
      <c r="C64" s="1" t="s">
        <v>779</v>
      </c>
      <c r="D64" s="1" t="s">
        <v>780</v>
      </c>
      <c r="E64" s="1" t="s">
        <v>781</v>
      </c>
      <c r="F64" s="1" t="s">
        <v>782</v>
      </c>
      <c r="G64" s="1" t="s">
        <v>783</v>
      </c>
      <c r="H64" s="1" t="s">
        <v>784</v>
      </c>
      <c r="I64" s="1" t="s">
        <v>785</v>
      </c>
      <c r="J64" s="1" t="s">
        <v>786</v>
      </c>
      <c r="K64" s="1" t="s">
        <v>787</v>
      </c>
      <c r="L64" s="1" t="s">
        <v>788</v>
      </c>
      <c r="M64" s="1" t="s">
        <v>789</v>
      </c>
      <c r="N64" s="1" t="s">
        <v>790</v>
      </c>
      <c r="O64" s="1" t="s">
        <v>787</v>
      </c>
      <c r="P64" s="1" t="s">
        <v>778</v>
      </c>
    </row>
    <row r="65" spans="1:16" ht="14.25">
      <c r="A65" s="44">
        <v>64</v>
      </c>
      <c r="B65" s="1" t="s">
        <v>791</v>
      </c>
      <c r="C65" s="1" t="s">
        <v>792</v>
      </c>
      <c r="D65" s="1" t="s">
        <v>793</v>
      </c>
      <c r="E65" s="1" t="s">
        <v>794</v>
      </c>
      <c r="F65" s="1" t="s">
        <v>795</v>
      </c>
      <c r="G65" s="1" t="s">
        <v>796</v>
      </c>
      <c r="H65" s="1" t="s">
        <v>797</v>
      </c>
      <c r="I65" s="1" t="s">
        <v>798</v>
      </c>
      <c r="J65" s="1" t="s">
        <v>799</v>
      </c>
      <c r="K65" s="1" t="s">
        <v>800</v>
      </c>
      <c r="L65" s="1" t="s">
        <v>801</v>
      </c>
      <c r="M65" s="1" t="s">
        <v>802</v>
      </c>
      <c r="N65" s="1" t="s">
        <v>791</v>
      </c>
      <c r="O65" s="1" t="s">
        <v>803</v>
      </c>
      <c r="P65" s="1" t="s">
        <v>791</v>
      </c>
    </row>
    <row r="66" spans="1:16" ht="14.25">
      <c r="A66" s="44">
        <v>65</v>
      </c>
      <c r="B66" s="1" t="s">
        <v>804</v>
      </c>
      <c r="C66" s="1" t="s">
        <v>805</v>
      </c>
      <c r="D66" s="1" t="s">
        <v>804</v>
      </c>
      <c r="E66" s="1" t="s">
        <v>806</v>
      </c>
      <c r="F66" s="1" t="s">
        <v>806</v>
      </c>
      <c r="G66" s="1" t="s">
        <v>805</v>
      </c>
      <c r="H66" s="1" t="s">
        <v>806</v>
      </c>
      <c r="I66" s="1" t="s">
        <v>807</v>
      </c>
      <c r="J66" s="1" t="s">
        <v>807</v>
      </c>
      <c r="K66" s="1" t="s">
        <v>806</v>
      </c>
      <c r="L66" s="1" t="s">
        <v>808</v>
      </c>
      <c r="M66" s="1" t="s">
        <v>806</v>
      </c>
      <c r="N66" s="1" t="s">
        <v>809</v>
      </c>
      <c r="O66" s="1" t="s">
        <v>804</v>
      </c>
      <c r="P66" s="1" t="s">
        <v>804</v>
      </c>
    </row>
    <row r="67" spans="1:16" ht="14.25">
      <c r="A67" s="44">
        <v>66</v>
      </c>
      <c r="B67" s="1" t="s">
        <v>810</v>
      </c>
      <c r="C67" s="1" t="s">
        <v>811</v>
      </c>
      <c r="D67" s="1" t="s">
        <v>810</v>
      </c>
      <c r="E67" s="1" t="s">
        <v>812</v>
      </c>
      <c r="F67" s="1" t="s">
        <v>812</v>
      </c>
      <c r="G67" s="1" t="s">
        <v>811</v>
      </c>
      <c r="H67" s="1" t="s">
        <v>812</v>
      </c>
      <c r="I67" s="1" t="s">
        <v>813</v>
      </c>
      <c r="J67" s="1" t="s">
        <v>813</v>
      </c>
      <c r="K67" s="1" t="s">
        <v>812</v>
      </c>
      <c r="L67" s="1" t="s">
        <v>814</v>
      </c>
      <c r="M67" s="1" t="s">
        <v>812</v>
      </c>
      <c r="N67" s="1" t="s">
        <v>815</v>
      </c>
      <c r="O67" s="1" t="s">
        <v>810</v>
      </c>
      <c r="P67" s="1" t="s">
        <v>810</v>
      </c>
    </row>
    <row r="68" spans="1:16" ht="14.25">
      <c r="A68" s="44">
        <v>67</v>
      </c>
      <c r="B68" s="1" t="s">
        <v>816</v>
      </c>
      <c r="C68" s="1" t="s">
        <v>817</v>
      </c>
      <c r="D68" s="1" t="s">
        <v>818</v>
      </c>
      <c r="E68" s="1" t="s">
        <v>819</v>
      </c>
      <c r="F68" s="1" t="s">
        <v>820</v>
      </c>
      <c r="G68" s="1" t="s">
        <v>821</v>
      </c>
      <c r="H68" s="1" t="s">
        <v>822</v>
      </c>
      <c r="I68" s="1" t="s">
        <v>823</v>
      </c>
      <c r="J68" s="1" t="s">
        <v>824</v>
      </c>
      <c r="K68" s="1" t="s">
        <v>825</v>
      </c>
      <c r="L68" s="1" t="s">
        <v>826</v>
      </c>
      <c r="M68" s="1" t="s">
        <v>827</v>
      </c>
      <c r="N68" s="1" t="s">
        <v>828</v>
      </c>
      <c r="O68" s="1" t="s">
        <v>829</v>
      </c>
      <c r="P68" s="1" t="s">
        <v>816</v>
      </c>
    </row>
    <row r="69" spans="1:16" ht="14.25">
      <c r="A69" s="44">
        <v>68</v>
      </c>
      <c r="B69" s="1" t="s">
        <v>830</v>
      </c>
      <c r="C69" s="1" t="s">
        <v>831</v>
      </c>
      <c r="D69" s="1" t="s">
        <v>832</v>
      </c>
      <c r="E69" s="1" t="s">
        <v>833</v>
      </c>
      <c r="F69" s="1" t="s">
        <v>834</v>
      </c>
      <c r="G69" s="1" t="s">
        <v>835</v>
      </c>
      <c r="H69" s="1" t="s">
        <v>836</v>
      </c>
      <c r="I69" s="1" t="s">
        <v>837</v>
      </c>
      <c r="J69" s="1" t="s">
        <v>838</v>
      </c>
      <c r="K69" s="1" t="s">
        <v>839</v>
      </c>
      <c r="L69" s="1" t="s">
        <v>840</v>
      </c>
      <c r="M69" s="1" t="s">
        <v>841</v>
      </c>
      <c r="N69" s="1" t="s">
        <v>842</v>
      </c>
      <c r="O69" s="1" t="s">
        <v>843</v>
      </c>
      <c r="P69" s="1" t="s">
        <v>830</v>
      </c>
    </row>
    <row r="70" spans="1:16" ht="14.25">
      <c r="A70" s="44">
        <v>69</v>
      </c>
      <c r="B70" s="1" t="s">
        <v>844</v>
      </c>
      <c r="C70" s="1" t="s">
        <v>845</v>
      </c>
      <c r="D70" s="1" t="s">
        <v>844</v>
      </c>
      <c r="E70" s="1" t="s">
        <v>845</v>
      </c>
      <c r="F70" s="1" t="s">
        <v>845</v>
      </c>
      <c r="G70" s="1" t="s">
        <v>845</v>
      </c>
      <c r="H70" s="1" t="s">
        <v>845</v>
      </c>
      <c r="I70" s="1" t="s">
        <v>845</v>
      </c>
      <c r="J70" s="1" t="s">
        <v>845</v>
      </c>
      <c r="K70" s="1" t="s">
        <v>845</v>
      </c>
      <c r="L70" s="1" t="s">
        <v>845</v>
      </c>
      <c r="M70" s="1" t="s">
        <v>845</v>
      </c>
      <c r="N70" s="1" t="s">
        <v>844</v>
      </c>
      <c r="O70" s="1" t="s">
        <v>844</v>
      </c>
      <c r="P70" s="1" t="s">
        <v>844</v>
      </c>
    </row>
    <row r="71" spans="1:16" ht="14.25">
      <c r="A71" s="44">
        <v>70</v>
      </c>
      <c r="B71" s="1" t="s">
        <v>846</v>
      </c>
      <c r="C71" s="1" t="s">
        <v>847</v>
      </c>
      <c r="D71" s="1" t="s">
        <v>846</v>
      </c>
      <c r="E71" s="1" t="s">
        <v>847</v>
      </c>
      <c r="F71" s="1" t="s">
        <v>848</v>
      </c>
      <c r="G71" s="1" t="s">
        <v>848</v>
      </c>
      <c r="H71" s="1" t="s">
        <v>848</v>
      </c>
      <c r="I71" s="1" t="s">
        <v>848</v>
      </c>
      <c r="J71" s="1" t="s">
        <v>848</v>
      </c>
      <c r="K71" s="1" t="s">
        <v>848</v>
      </c>
      <c r="L71" s="1" t="s">
        <v>848</v>
      </c>
      <c r="M71" s="1" t="s">
        <v>848</v>
      </c>
      <c r="N71" s="1" t="s">
        <v>848</v>
      </c>
      <c r="O71" s="1" t="s">
        <v>848</v>
      </c>
      <c r="P71" s="1" t="s">
        <v>846</v>
      </c>
    </row>
    <row r="72" spans="1:16" ht="14.25">
      <c r="A72" s="44">
        <v>71</v>
      </c>
      <c r="B72" s="1" t="s">
        <v>849</v>
      </c>
      <c r="C72" s="1" t="s">
        <v>850</v>
      </c>
      <c r="D72" s="1" t="s">
        <v>851</v>
      </c>
      <c r="E72" s="1" t="s">
        <v>852</v>
      </c>
      <c r="F72" s="1" t="s">
        <v>853</v>
      </c>
      <c r="G72" s="1" t="s">
        <v>854</v>
      </c>
      <c r="H72" s="1" t="s">
        <v>855</v>
      </c>
      <c r="I72" s="1" t="s">
        <v>856</v>
      </c>
      <c r="J72" s="1" t="s">
        <v>857</v>
      </c>
      <c r="K72" s="1" t="s">
        <v>858</v>
      </c>
      <c r="L72" s="1" t="s">
        <v>859</v>
      </c>
      <c r="M72" s="1" t="s">
        <v>860</v>
      </c>
      <c r="N72" s="1" t="s">
        <v>860</v>
      </c>
      <c r="O72" s="1" t="s">
        <v>861</v>
      </c>
      <c r="P72" s="1" t="s">
        <v>849</v>
      </c>
    </row>
    <row r="73" spans="1:16" ht="14.25">
      <c r="A73" s="44">
        <v>72</v>
      </c>
      <c r="B73" s="1" t="s">
        <v>862</v>
      </c>
      <c r="C73" s="1" t="s">
        <v>863</v>
      </c>
      <c r="D73" s="1" t="s">
        <v>864</v>
      </c>
      <c r="E73" s="1" t="s">
        <v>865</v>
      </c>
      <c r="F73" s="1" t="s">
        <v>866</v>
      </c>
      <c r="G73" s="1" t="s">
        <v>867</v>
      </c>
      <c r="H73" s="1" t="s">
        <v>868</v>
      </c>
      <c r="I73" s="1" t="s">
        <v>869</v>
      </c>
      <c r="J73" s="1" t="s">
        <v>870</v>
      </c>
      <c r="K73" s="1" t="s">
        <v>871</v>
      </c>
      <c r="L73" s="1" t="s">
        <v>872</v>
      </c>
      <c r="M73" s="1" t="s">
        <v>873</v>
      </c>
      <c r="N73" s="1" t="s">
        <v>872</v>
      </c>
      <c r="O73" s="1" t="s">
        <v>874</v>
      </c>
      <c r="P73" s="1" t="s">
        <v>862</v>
      </c>
    </row>
    <row r="74" spans="1:16" ht="14.25">
      <c r="A74" s="44">
        <v>73</v>
      </c>
      <c r="B74" s="1" t="s">
        <v>875</v>
      </c>
      <c r="C74" s="1" t="s">
        <v>876</v>
      </c>
      <c r="D74" s="1" t="s">
        <v>877</v>
      </c>
      <c r="E74" s="1" t="s">
        <v>878</v>
      </c>
      <c r="F74" s="1" t="s">
        <v>878</v>
      </c>
      <c r="G74" s="1" t="s">
        <v>876</v>
      </c>
      <c r="H74" s="1" t="s">
        <v>879</v>
      </c>
      <c r="I74" s="1" t="s">
        <v>879</v>
      </c>
      <c r="J74" s="1" t="s">
        <v>880</v>
      </c>
      <c r="K74" s="1" t="s">
        <v>878</v>
      </c>
      <c r="L74" s="1" t="s">
        <v>879</v>
      </c>
      <c r="M74" s="1" t="s">
        <v>879</v>
      </c>
      <c r="N74" s="1" t="s">
        <v>881</v>
      </c>
      <c r="O74" s="1" t="s">
        <v>875</v>
      </c>
      <c r="P74" s="1" t="s">
        <v>875</v>
      </c>
    </row>
    <row r="75" spans="1:16" ht="14.25">
      <c r="A75" s="44">
        <v>74</v>
      </c>
      <c r="B75" s="1" t="s">
        <v>882</v>
      </c>
      <c r="C75" s="1" t="s">
        <v>883</v>
      </c>
      <c r="D75" s="1" t="s">
        <v>884</v>
      </c>
      <c r="E75" s="1" t="s">
        <v>885</v>
      </c>
      <c r="F75" s="1" t="s">
        <v>886</v>
      </c>
      <c r="G75" s="1" t="s">
        <v>887</v>
      </c>
      <c r="H75" s="1" t="s">
        <v>888</v>
      </c>
      <c r="I75" s="1" t="s">
        <v>889</v>
      </c>
      <c r="J75" s="1" t="s">
        <v>890</v>
      </c>
      <c r="K75" s="1" t="s">
        <v>891</v>
      </c>
      <c r="L75" s="1" t="s">
        <v>892</v>
      </c>
      <c r="M75" s="1" t="s">
        <v>892</v>
      </c>
      <c r="N75" s="1" t="s">
        <v>893</v>
      </c>
      <c r="O75" s="1" t="s">
        <v>893</v>
      </c>
      <c r="P75" s="1" t="s">
        <v>882</v>
      </c>
    </row>
    <row r="76" spans="1:16" ht="14.25">
      <c r="A76" s="44">
        <v>75</v>
      </c>
      <c r="B76" s="1" t="s">
        <v>894</v>
      </c>
      <c r="C76" s="1" t="s">
        <v>895</v>
      </c>
      <c r="D76" s="1" t="s">
        <v>894</v>
      </c>
      <c r="E76" s="1" t="s">
        <v>895</v>
      </c>
      <c r="F76" s="1" t="s">
        <v>895</v>
      </c>
      <c r="G76" s="1" t="s">
        <v>895</v>
      </c>
      <c r="H76" s="1" t="s">
        <v>895</v>
      </c>
      <c r="I76" s="1" t="s">
        <v>895</v>
      </c>
      <c r="J76" s="1" t="s">
        <v>895</v>
      </c>
      <c r="K76" s="1" t="s">
        <v>895</v>
      </c>
      <c r="L76" s="1" t="s">
        <v>895</v>
      </c>
      <c r="M76" s="1" t="s">
        <v>895</v>
      </c>
      <c r="N76" s="1" t="s">
        <v>894</v>
      </c>
      <c r="O76" s="1" t="s">
        <v>894</v>
      </c>
      <c r="P76" s="1" t="s">
        <v>894</v>
      </c>
    </row>
    <row r="77" spans="1:16" ht="14.25">
      <c r="A77" s="44">
        <v>76</v>
      </c>
      <c r="B77" s="1" t="s">
        <v>896</v>
      </c>
      <c r="C77" s="1" t="s">
        <v>897</v>
      </c>
      <c r="D77" s="1" t="s">
        <v>896</v>
      </c>
      <c r="E77" s="1" t="s">
        <v>898</v>
      </c>
      <c r="F77" s="1" t="s">
        <v>898</v>
      </c>
      <c r="G77" s="1" t="s">
        <v>897</v>
      </c>
      <c r="H77" s="1" t="s">
        <v>897</v>
      </c>
      <c r="I77" s="1" t="s">
        <v>897</v>
      </c>
      <c r="J77" s="1" t="s">
        <v>897</v>
      </c>
      <c r="K77" s="1" t="s">
        <v>898</v>
      </c>
      <c r="L77" s="1" t="s">
        <v>897</v>
      </c>
      <c r="M77" s="1" t="s">
        <v>897</v>
      </c>
      <c r="N77" s="1" t="s">
        <v>897</v>
      </c>
      <c r="O77" s="1" t="s">
        <v>896</v>
      </c>
      <c r="P77" s="1" t="s">
        <v>896</v>
      </c>
    </row>
    <row r="78" spans="1:16" ht="14.25">
      <c r="A78" s="44">
        <v>77</v>
      </c>
      <c r="B78" s="1" t="s">
        <v>899</v>
      </c>
      <c r="C78" s="1" t="s">
        <v>900</v>
      </c>
      <c r="D78" s="1" t="s">
        <v>901</v>
      </c>
      <c r="E78" s="1" t="s">
        <v>902</v>
      </c>
      <c r="F78" s="1" t="s">
        <v>903</v>
      </c>
      <c r="G78" s="1" t="s">
        <v>904</v>
      </c>
      <c r="H78" s="1" t="s">
        <v>905</v>
      </c>
      <c r="I78" s="1" t="s">
        <v>906</v>
      </c>
      <c r="J78" s="1" t="s">
        <v>907</v>
      </c>
      <c r="K78" s="1" t="s">
        <v>908</v>
      </c>
      <c r="L78" s="1" t="s">
        <v>909</v>
      </c>
      <c r="M78" s="1" t="s">
        <v>910</v>
      </c>
      <c r="N78" s="1" t="s">
        <v>911</v>
      </c>
      <c r="O78" s="1" t="s">
        <v>912</v>
      </c>
      <c r="P78" s="1" t="s">
        <v>899</v>
      </c>
    </row>
    <row r="79" spans="1:16" ht="14.25">
      <c r="A79" s="44">
        <v>78</v>
      </c>
      <c r="B79" s="1" t="s">
        <v>913</v>
      </c>
      <c r="C79" s="1" t="s">
        <v>914</v>
      </c>
      <c r="D79" s="1" t="s">
        <v>913</v>
      </c>
      <c r="E79" s="1" t="s">
        <v>915</v>
      </c>
      <c r="F79" s="1" t="s">
        <v>915</v>
      </c>
      <c r="G79" s="1" t="s">
        <v>914</v>
      </c>
      <c r="H79" s="1" t="s">
        <v>914</v>
      </c>
      <c r="I79" s="1" t="s">
        <v>914</v>
      </c>
      <c r="J79" s="1" t="s">
        <v>914</v>
      </c>
      <c r="K79" s="1" t="s">
        <v>915</v>
      </c>
      <c r="L79" s="1" t="s">
        <v>914</v>
      </c>
      <c r="M79" s="1" t="s">
        <v>914</v>
      </c>
      <c r="N79" s="1" t="s">
        <v>914</v>
      </c>
      <c r="O79" s="1" t="s">
        <v>913</v>
      </c>
      <c r="P79" s="1" t="s">
        <v>913</v>
      </c>
    </row>
    <row r="80" spans="1:16" ht="14.25">
      <c r="A80" s="44">
        <v>79</v>
      </c>
      <c r="B80" s="1" t="s">
        <v>916</v>
      </c>
      <c r="C80" s="1" t="s">
        <v>917</v>
      </c>
      <c r="D80" s="1" t="s">
        <v>918</v>
      </c>
      <c r="E80" s="1" t="s">
        <v>919</v>
      </c>
      <c r="F80" s="1" t="s">
        <v>920</v>
      </c>
      <c r="G80" s="1" t="s">
        <v>921</v>
      </c>
      <c r="H80" s="1" t="s">
        <v>922</v>
      </c>
      <c r="I80" s="1" t="s">
        <v>923</v>
      </c>
      <c r="J80" s="1" t="s">
        <v>924</v>
      </c>
      <c r="K80" s="1" t="s">
        <v>925</v>
      </c>
      <c r="L80" s="1" t="s">
        <v>926</v>
      </c>
      <c r="M80" s="1" t="s">
        <v>927</v>
      </c>
      <c r="N80" s="1" t="s">
        <v>928</v>
      </c>
      <c r="O80" s="1" t="s">
        <v>929</v>
      </c>
      <c r="P80" s="1" t="s">
        <v>916</v>
      </c>
    </row>
    <row r="81" spans="1:16" ht="14.25">
      <c r="A81" s="44">
        <v>80</v>
      </c>
      <c r="B81" s="1" t="s">
        <v>930</v>
      </c>
      <c r="C81" s="1" t="s">
        <v>931</v>
      </c>
      <c r="D81" s="1" t="s">
        <v>932</v>
      </c>
      <c r="E81" s="1" t="s">
        <v>933</v>
      </c>
      <c r="F81" s="1" t="s">
        <v>934</v>
      </c>
      <c r="G81" s="1" t="s">
        <v>935</v>
      </c>
      <c r="H81" s="1" t="s">
        <v>936</v>
      </c>
      <c r="I81" s="1" t="s">
        <v>937</v>
      </c>
      <c r="J81" s="1" t="s">
        <v>938</v>
      </c>
      <c r="K81" s="1" t="s">
        <v>939</v>
      </c>
      <c r="L81" s="1" t="s">
        <v>940</v>
      </c>
      <c r="M81" s="1" t="s">
        <v>941</v>
      </c>
      <c r="N81" s="1" t="s">
        <v>942</v>
      </c>
      <c r="O81" s="1" t="s">
        <v>943</v>
      </c>
      <c r="P81" s="1" t="s">
        <v>930</v>
      </c>
    </row>
    <row r="82" spans="1:16" ht="14.25">
      <c r="A82" s="44">
        <v>81</v>
      </c>
      <c r="B82" s="1" t="s">
        <v>944</v>
      </c>
      <c r="C82" s="1" t="s">
        <v>945</v>
      </c>
      <c r="D82" s="1" t="s">
        <v>946</v>
      </c>
      <c r="E82" s="1" t="s">
        <v>947</v>
      </c>
      <c r="F82" s="1" t="s">
        <v>948</v>
      </c>
      <c r="G82" s="1" t="s">
        <v>949</v>
      </c>
      <c r="H82" s="1" t="s">
        <v>950</v>
      </c>
      <c r="I82" s="1" t="s">
        <v>951</v>
      </c>
      <c r="J82" s="1" t="s">
        <v>952</v>
      </c>
      <c r="K82" s="1" t="s">
        <v>953</v>
      </c>
      <c r="L82" s="1" t="s">
        <v>954</v>
      </c>
      <c r="M82" s="1" t="s">
        <v>955</v>
      </c>
      <c r="N82" s="1" t="s">
        <v>956</v>
      </c>
      <c r="O82" s="1" t="s">
        <v>957</v>
      </c>
      <c r="P82" s="1" t="s">
        <v>944</v>
      </c>
    </row>
    <row r="83" spans="1:16" ht="16.5">
      <c r="A83" s="44">
        <v>82</v>
      </c>
      <c r="B83" s="1" t="s">
        <v>958</v>
      </c>
      <c r="C83" s="1" t="s">
        <v>959</v>
      </c>
      <c r="D83" s="1" t="s">
        <v>960</v>
      </c>
      <c r="E83" s="1" t="s">
        <v>961</v>
      </c>
      <c r="F83" s="1" t="s">
        <v>962</v>
      </c>
      <c r="G83" s="1" t="s">
        <v>963</v>
      </c>
      <c r="H83" s="1" t="s">
        <v>964</v>
      </c>
      <c r="I83" s="1" t="s">
        <v>965</v>
      </c>
      <c r="J83" s="1" t="s">
        <v>966</v>
      </c>
      <c r="K83" s="1" t="s">
        <v>967</v>
      </c>
      <c r="L83" s="1" t="s">
        <v>968</v>
      </c>
      <c r="M83" s="1" t="s">
        <v>969</v>
      </c>
      <c r="N83" s="1" t="s">
        <v>970</v>
      </c>
      <c r="O83" s="1" t="s">
        <v>971</v>
      </c>
      <c r="P83" s="1" t="s">
        <v>958</v>
      </c>
    </row>
    <row r="84" spans="1:16" ht="14.25">
      <c r="A84" s="44">
        <v>83</v>
      </c>
      <c r="B84" s="1" t="s">
        <v>972</v>
      </c>
      <c r="C84" s="1" t="s">
        <v>973</v>
      </c>
      <c r="D84" s="1" t="s">
        <v>972</v>
      </c>
      <c r="E84" s="1" t="s">
        <v>973</v>
      </c>
      <c r="F84" s="1" t="s">
        <v>973</v>
      </c>
      <c r="G84" s="1" t="s">
        <v>973</v>
      </c>
      <c r="H84" s="1" t="s">
        <v>973</v>
      </c>
      <c r="I84" s="1" t="s">
        <v>973</v>
      </c>
      <c r="J84" s="1" t="s">
        <v>973</v>
      </c>
      <c r="K84" s="1" t="s">
        <v>973</v>
      </c>
      <c r="L84" s="1" t="s">
        <v>973</v>
      </c>
      <c r="M84" s="1" t="s">
        <v>973</v>
      </c>
      <c r="N84" s="1" t="s">
        <v>972</v>
      </c>
      <c r="O84" s="1" t="s">
        <v>972</v>
      </c>
      <c r="P84" s="1" t="s">
        <v>972</v>
      </c>
    </row>
    <row r="85" spans="1:16" ht="14.25">
      <c r="A85" s="44">
        <v>84</v>
      </c>
      <c r="B85" s="1" t="s">
        <v>974</v>
      </c>
      <c r="C85" s="1" t="s">
        <v>975</v>
      </c>
      <c r="D85" s="1" t="s">
        <v>976</v>
      </c>
      <c r="E85" s="1" t="s">
        <v>977</v>
      </c>
      <c r="F85" s="1" t="s">
        <v>977</v>
      </c>
      <c r="G85" s="1" t="s">
        <v>975</v>
      </c>
      <c r="H85" s="1" t="s">
        <v>977</v>
      </c>
      <c r="I85" s="1" t="s">
        <v>977</v>
      </c>
      <c r="J85" s="1" t="s">
        <v>978</v>
      </c>
      <c r="K85" s="1" t="s">
        <v>977</v>
      </c>
      <c r="L85" s="1" t="s">
        <v>977</v>
      </c>
      <c r="M85" s="1" t="s">
        <v>977</v>
      </c>
      <c r="N85" s="1" t="s">
        <v>979</v>
      </c>
      <c r="O85" s="1" t="s">
        <v>974</v>
      </c>
      <c r="P85" s="1" t="s">
        <v>974</v>
      </c>
    </row>
    <row r="86" spans="1:16" ht="14.25">
      <c r="A86" s="44">
        <v>85</v>
      </c>
      <c r="B86" s="1" t="s">
        <v>980</v>
      </c>
      <c r="C86" s="1" t="s">
        <v>981</v>
      </c>
      <c r="D86" s="1" t="s">
        <v>982</v>
      </c>
      <c r="E86" s="1" t="s">
        <v>983</v>
      </c>
      <c r="F86" s="1" t="s">
        <v>984</v>
      </c>
      <c r="G86" s="1" t="s">
        <v>985</v>
      </c>
      <c r="H86" s="1" t="s">
        <v>986</v>
      </c>
      <c r="I86" s="1" t="s">
        <v>987</v>
      </c>
      <c r="J86" s="1" t="s">
        <v>988</v>
      </c>
      <c r="K86" s="1" t="s">
        <v>989</v>
      </c>
      <c r="L86" s="1" t="s">
        <v>990</v>
      </c>
      <c r="M86" s="1" t="s">
        <v>991</v>
      </c>
      <c r="N86" s="1" t="s">
        <v>992</v>
      </c>
      <c r="O86" s="1" t="s">
        <v>993</v>
      </c>
      <c r="P86" s="1" t="s">
        <v>980</v>
      </c>
    </row>
    <row r="87" spans="1:16" ht="14.25">
      <c r="A87" s="44">
        <v>86</v>
      </c>
      <c r="B87" s="1" t="s">
        <v>994</v>
      </c>
      <c r="C87" s="1" t="s">
        <v>995</v>
      </c>
      <c r="D87" s="1" t="s">
        <v>994</v>
      </c>
      <c r="E87" s="1" t="s">
        <v>995</v>
      </c>
      <c r="F87" s="1" t="s">
        <v>995</v>
      </c>
      <c r="G87" s="1" t="s">
        <v>995</v>
      </c>
      <c r="H87" s="1" t="s">
        <v>995</v>
      </c>
      <c r="I87" s="1" t="s">
        <v>995</v>
      </c>
      <c r="J87" s="1" t="s">
        <v>995</v>
      </c>
      <c r="K87" s="1" t="s">
        <v>995</v>
      </c>
      <c r="L87" s="1" t="s">
        <v>995</v>
      </c>
      <c r="M87" s="1" t="s">
        <v>995</v>
      </c>
      <c r="N87" s="1" t="s">
        <v>994</v>
      </c>
      <c r="O87" s="1" t="s">
        <v>994</v>
      </c>
      <c r="P87" s="1" t="s">
        <v>994</v>
      </c>
    </row>
    <row r="88" spans="1:16" ht="14.25">
      <c r="A88" s="44">
        <v>87</v>
      </c>
      <c r="B88" s="1" t="s">
        <v>996</v>
      </c>
      <c r="C88" s="1" t="s">
        <v>997</v>
      </c>
      <c r="D88" s="1" t="s">
        <v>996</v>
      </c>
      <c r="E88" s="1" t="s">
        <v>997</v>
      </c>
      <c r="F88" s="1" t="s">
        <v>998</v>
      </c>
      <c r="G88" s="1" t="s">
        <v>998</v>
      </c>
      <c r="H88" s="1" t="s">
        <v>998</v>
      </c>
      <c r="I88" s="1" t="s">
        <v>998</v>
      </c>
      <c r="J88" s="1" t="s">
        <v>998</v>
      </c>
      <c r="K88" s="1" t="s">
        <v>998</v>
      </c>
      <c r="L88" s="1" t="s">
        <v>998</v>
      </c>
      <c r="M88" s="1" t="s">
        <v>998</v>
      </c>
      <c r="N88" s="1" t="s">
        <v>998</v>
      </c>
      <c r="O88" s="1" t="s">
        <v>998</v>
      </c>
      <c r="P88" s="1" t="s">
        <v>996</v>
      </c>
    </row>
    <row r="89" spans="1:16" ht="14.25">
      <c r="A89" s="44">
        <v>88</v>
      </c>
      <c r="B89" s="1" t="s">
        <v>999</v>
      </c>
      <c r="C89" s="1" t="s">
        <v>1000</v>
      </c>
      <c r="D89" s="1" t="s">
        <v>999</v>
      </c>
      <c r="E89" s="1" t="s">
        <v>1000</v>
      </c>
      <c r="F89" s="1" t="s">
        <v>1001</v>
      </c>
      <c r="G89" s="1" t="s">
        <v>1001</v>
      </c>
      <c r="H89" s="1" t="s">
        <v>1001</v>
      </c>
      <c r="I89" s="1" t="s">
        <v>1001</v>
      </c>
      <c r="J89" s="1" t="s">
        <v>1001</v>
      </c>
      <c r="K89" s="1" t="s">
        <v>1001</v>
      </c>
      <c r="L89" s="1" t="s">
        <v>1001</v>
      </c>
      <c r="M89" s="1" t="s">
        <v>1001</v>
      </c>
      <c r="N89" s="1" t="s">
        <v>1001</v>
      </c>
      <c r="O89" s="1" t="s">
        <v>1001</v>
      </c>
      <c r="P89" s="1" t="s">
        <v>999</v>
      </c>
    </row>
    <row r="90" spans="1:16" ht="14.25">
      <c r="A90" s="44">
        <v>89</v>
      </c>
      <c r="B90" s="1" t="s">
        <v>1002</v>
      </c>
      <c r="C90" s="1" t="s">
        <v>1003</v>
      </c>
      <c r="D90" s="1" t="s">
        <v>1002</v>
      </c>
      <c r="E90" s="1" t="s">
        <v>1003</v>
      </c>
      <c r="F90" s="1" t="s">
        <v>1004</v>
      </c>
      <c r="G90" s="1" t="s">
        <v>1004</v>
      </c>
      <c r="H90" s="1" t="s">
        <v>1004</v>
      </c>
      <c r="I90" s="1" t="s">
        <v>1004</v>
      </c>
      <c r="J90" s="1" t="s">
        <v>1003</v>
      </c>
      <c r="K90" s="1" t="s">
        <v>1004</v>
      </c>
      <c r="L90" s="1" t="s">
        <v>1003</v>
      </c>
      <c r="M90" s="1" t="s">
        <v>1004</v>
      </c>
      <c r="N90" s="1" t="s">
        <v>1004</v>
      </c>
      <c r="O90" s="1" t="s">
        <v>1004</v>
      </c>
      <c r="P90" s="1" t="s">
        <v>1002</v>
      </c>
    </row>
    <row r="91" spans="1:16" ht="14.25">
      <c r="A91" s="44">
        <v>90</v>
      </c>
      <c r="B91" s="1" t="s">
        <v>1005</v>
      </c>
      <c r="C91" s="1" t="s">
        <v>1006</v>
      </c>
      <c r="D91" s="1" t="s">
        <v>1005</v>
      </c>
      <c r="E91" s="1" t="s">
        <v>1006</v>
      </c>
      <c r="F91" s="1" t="s">
        <v>1006</v>
      </c>
      <c r="G91" s="1" t="s">
        <v>1006</v>
      </c>
      <c r="H91" s="1" t="s">
        <v>1006</v>
      </c>
      <c r="I91" s="1" t="s">
        <v>1006</v>
      </c>
      <c r="J91" s="1" t="s">
        <v>1006</v>
      </c>
      <c r="K91" s="1" t="s">
        <v>1006</v>
      </c>
      <c r="L91" s="1" t="s">
        <v>1006</v>
      </c>
      <c r="M91" s="1" t="s">
        <v>1006</v>
      </c>
      <c r="N91" s="1" t="s">
        <v>1006</v>
      </c>
      <c r="O91" s="1" t="s">
        <v>1005</v>
      </c>
      <c r="P91" s="1" t="s">
        <v>1005</v>
      </c>
    </row>
    <row r="92" spans="1:16" ht="14.25">
      <c r="A92" s="44">
        <v>91</v>
      </c>
      <c r="B92" s="1" t="s">
        <v>1007</v>
      </c>
      <c r="C92" s="1" t="s">
        <v>1008</v>
      </c>
      <c r="D92" s="1" t="s">
        <v>1007</v>
      </c>
      <c r="E92" s="1" t="s">
        <v>1009</v>
      </c>
      <c r="F92" s="1" t="s">
        <v>1009</v>
      </c>
      <c r="G92" s="1" t="s">
        <v>1008</v>
      </c>
      <c r="H92" s="1" t="s">
        <v>1008</v>
      </c>
      <c r="I92" s="1" t="s">
        <v>1008</v>
      </c>
      <c r="J92" s="1" t="s">
        <v>1010</v>
      </c>
      <c r="K92" s="1" t="s">
        <v>1009</v>
      </c>
      <c r="L92" s="1" t="s">
        <v>1010</v>
      </c>
      <c r="M92" s="1" t="s">
        <v>1008</v>
      </c>
      <c r="N92" s="1" t="s">
        <v>1011</v>
      </c>
      <c r="O92" s="1" t="s">
        <v>1007</v>
      </c>
      <c r="P92" s="1" t="s">
        <v>1007</v>
      </c>
    </row>
    <row r="93" spans="1:16" ht="14.25">
      <c r="A93" s="44">
        <v>92</v>
      </c>
      <c r="B93" s="1" t="s">
        <v>1012</v>
      </c>
      <c r="C93" s="1" t="s">
        <v>1013</v>
      </c>
      <c r="D93" s="1" t="s">
        <v>1012</v>
      </c>
      <c r="E93" s="1" t="s">
        <v>1014</v>
      </c>
      <c r="F93" s="1" t="s">
        <v>1014</v>
      </c>
      <c r="G93" s="1" t="s">
        <v>1013</v>
      </c>
      <c r="H93" s="1" t="s">
        <v>1013</v>
      </c>
      <c r="I93" s="1" t="s">
        <v>1013</v>
      </c>
      <c r="J93" s="1" t="s">
        <v>1013</v>
      </c>
      <c r="K93" s="1" t="s">
        <v>1014</v>
      </c>
      <c r="L93" s="1" t="s">
        <v>1013</v>
      </c>
      <c r="M93" s="1" t="s">
        <v>1013</v>
      </c>
      <c r="N93" s="1" t="s">
        <v>1013</v>
      </c>
      <c r="O93" s="1" t="s">
        <v>1012</v>
      </c>
      <c r="P93" s="1" t="s">
        <v>1012</v>
      </c>
    </row>
    <row r="94" spans="1:16" ht="14.25">
      <c r="A94" s="44">
        <v>93</v>
      </c>
      <c r="B94" s="1" t="s">
        <v>1015</v>
      </c>
      <c r="C94" s="1" t="s">
        <v>1016</v>
      </c>
      <c r="D94" s="1" t="s">
        <v>1017</v>
      </c>
      <c r="E94" s="1" t="s">
        <v>1018</v>
      </c>
      <c r="F94" s="1" t="s">
        <v>1019</v>
      </c>
      <c r="G94" s="1" t="s">
        <v>1020</v>
      </c>
      <c r="H94" s="1" t="s">
        <v>1021</v>
      </c>
      <c r="I94" s="1" t="s">
        <v>1022</v>
      </c>
      <c r="J94" s="1" t="s">
        <v>1023</v>
      </c>
      <c r="K94" s="1" t="s">
        <v>1024</v>
      </c>
      <c r="L94" s="1" t="s">
        <v>1025</v>
      </c>
      <c r="M94" s="1" t="s">
        <v>1026</v>
      </c>
      <c r="N94" s="1" t="s">
        <v>1027</v>
      </c>
      <c r="O94" s="1" t="s">
        <v>1028</v>
      </c>
      <c r="P94" s="1" t="s">
        <v>1015</v>
      </c>
    </row>
    <row r="95" spans="1:16" ht="14.25">
      <c r="A95" s="44">
        <v>94</v>
      </c>
      <c r="B95" s="1" t="s">
        <v>1029</v>
      </c>
      <c r="C95" s="1" t="s">
        <v>1030</v>
      </c>
      <c r="D95" s="1" t="s">
        <v>1031</v>
      </c>
      <c r="E95" s="1" t="s">
        <v>1032</v>
      </c>
      <c r="F95" s="1" t="s">
        <v>1033</v>
      </c>
      <c r="G95" s="1" t="s">
        <v>1034</v>
      </c>
      <c r="H95" s="1" t="s">
        <v>1035</v>
      </c>
      <c r="I95" s="1" t="s">
        <v>1036</v>
      </c>
      <c r="J95" s="1" t="s">
        <v>1037</v>
      </c>
      <c r="K95" s="1" t="s">
        <v>1038</v>
      </c>
      <c r="L95" s="1" t="s">
        <v>1039</v>
      </c>
      <c r="M95" s="1" t="s">
        <v>1040</v>
      </c>
      <c r="N95" s="1" t="s">
        <v>1041</v>
      </c>
      <c r="O95" s="1" t="s">
        <v>1042</v>
      </c>
      <c r="P95" s="1" t="s">
        <v>1029</v>
      </c>
    </row>
    <row r="96" spans="1:16" ht="14.25">
      <c r="A96" s="44">
        <v>95</v>
      </c>
      <c r="B96" s="1" t="s">
        <v>1043</v>
      </c>
      <c r="C96" s="1" t="s">
        <v>1044</v>
      </c>
      <c r="D96" s="1" t="s">
        <v>1043</v>
      </c>
      <c r="E96" s="1" t="s">
        <v>1045</v>
      </c>
      <c r="F96" s="1" t="s">
        <v>1045</v>
      </c>
      <c r="G96" s="1" t="s">
        <v>1044</v>
      </c>
      <c r="H96" s="1" t="s">
        <v>1044</v>
      </c>
      <c r="I96" s="1" t="s">
        <v>1044</v>
      </c>
      <c r="J96" s="1" t="s">
        <v>1044</v>
      </c>
      <c r="K96" s="1" t="s">
        <v>1045</v>
      </c>
      <c r="L96" s="1" t="s">
        <v>1044</v>
      </c>
      <c r="M96" s="1" t="s">
        <v>1044</v>
      </c>
      <c r="N96" s="1" t="s">
        <v>1044</v>
      </c>
      <c r="O96" s="1" t="s">
        <v>1043</v>
      </c>
      <c r="P96" s="1" t="s">
        <v>1043</v>
      </c>
    </row>
    <row r="97" spans="1:16" ht="14.25">
      <c r="A97" s="44">
        <v>96</v>
      </c>
      <c r="B97" s="1" t="s">
        <v>1046</v>
      </c>
      <c r="C97" s="1" t="s">
        <v>1047</v>
      </c>
      <c r="D97" s="1" t="s">
        <v>1046</v>
      </c>
      <c r="E97" s="1" t="s">
        <v>1048</v>
      </c>
      <c r="F97" s="1" t="s">
        <v>1048</v>
      </c>
      <c r="G97" s="1" t="s">
        <v>1047</v>
      </c>
      <c r="H97" s="1" t="s">
        <v>1049</v>
      </c>
      <c r="I97" s="1" t="s">
        <v>1050</v>
      </c>
      <c r="J97" s="1" t="s">
        <v>1050</v>
      </c>
      <c r="K97" s="1" t="s">
        <v>1048</v>
      </c>
      <c r="L97" s="1" t="s">
        <v>1050</v>
      </c>
      <c r="M97" s="1" t="s">
        <v>1050</v>
      </c>
      <c r="N97" s="1" t="s">
        <v>1051</v>
      </c>
      <c r="O97" s="1" t="s">
        <v>1046</v>
      </c>
      <c r="P97" s="1" t="s">
        <v>1046</v>
      </c>
    </row>
    <row r="98" spans="1:16" ht="14.25">
      <c r="A98" s="44">
        <v>97</v>
      </c>
      <c r="B98" s="1" t="s">
        <v>1052</v>
      </c>
      <c r="C98" s="1" t="s">
        <v>1053</v>
      </c>
      <c r="D98" s="1" t="s">
        <v>1052</v>
      </c>
      <c r="E98" s="1" t="s">
        <v>1054</v>
      </c>
      <c r="F98" s="1" t="s">
        <v>1054</v>
      </c>
      <c r="G98" s="1" t="s">
        <v>1053</v>
      </c>
      <c r="H98" s="1" t="s">
        <v>1055</v>
      </c>
      <c r="I98" s="1" t="s">
        <v>1055</v>
      </c>
      <c r="J98" s="1" t="s">
        <v>1055</v>
      </c>
      <c r="K98" s="1" t="s">
        <v>1054</v>
      </c>
      <c r="L98" s="1" t="s">
        <v>1055</v>
      </c>
      <c r="M98" s="1" t="s">
        <v>1055</v>
      </c>
      <c r="N98" s="1" t="s">
        <v>1055</v>
      </c>
      <c r="O98" s="1" t="s">
        <v>1052</v>
      </c>
      <c r="P98" s="1" t="s">
        <v>1052</v>
      </c>
    </row>
    <row r="99" spans="1:16" ht="14.25">
      <c r="A99" s="44">
        <v>98</v>
      </c>
      <c r="B99" s="1" t="s">
        <v>1056</v>
      </c>
      <c r="C99" s="1" t="s">
        <v>1057</v>
      </c>
      <c r="D99" s="1" t="s">
        <v>1058</v>
      </c>
      <c r="E99" s="1" t="s">
        <v>1059</v>
      </c>
      <c r="F99" s="1" t="s">
        <v>1060</v>
      </c>
      <c r="G99" s="1" t="s">
        <v>1061</v>
      </c>
      <c r="H99" s="1" t="s">
        <v>1062</v>
      </c>
      <c r="I99" s="1" t="s">
        <v>1063</v>
      </c>
      <c r="J99" s="1" t="s">
        <v>1064</v>
      </c>
      <c r="K99" s="1" t="s">
        <v>1065</v>
      </c>
      <c r="L99" s="1" t="s">
        <v>1066</v>
      </c>
      <c r="M99" s="1" t="s">
        <v>1067</v>
      </c>
      <c r="N99" s="1" t="s">
        <v>1068</v>
      </c>
      <c r="O99" s="1" t="s">
        <v>1069</v>
      </c>
      <c r="P99" s="1" t="s">
        <v>1056</v>
      </c>
    </row>
    <row r="100" spans="1:16" ht="14.25">
      <c r="A100" s="44">
        <v>99</v>
      </c>
      <c r="B100" s="1" t="s">
        <v>1070</v>
      </c>
      <c r="C100" s="1" t="s">
        <v>1071</v>
      </c>
      <c r="D100" s="1" t="s">
        <v>1072</v>
      </c>
      <c r="E100" s="1" t="s">
        <v>1073</v>
      </c>
      <c r="F100" s="1" t="s">
        <v>1074</v>
      </c>
      <c r="G100" s="1" t="s">
        <v>1075</v>
      </c>
      <c r="H100" s="1" t="s">
        <v>1076</v>
      </c>
      <c r="I100" s="1" t="s">
        <v>1077</v>
      </c>
      <c r="J100" s="1" t="s">
        <v>1078</v>
      </c>
      <c r="K100" s="1" t="s">
        <v>1079</v>
      </c>
      <c r="L100" s="1" t="s">
        <v>1080</v>
      </c>
      <c r="M100" s="1" t="s">
        <v>1081</v>
      </c>
      <c r="N100" s="1" t="s">
        <v>1082</v>
      </c>
      <c r="O100" s="1" t="s">
        <v>1083</v>
      </c>
      <c r="P100" s="1" t="s">
        <v>1070</v>
      </c>
    </row>
    <row r="101" spans="1:16" ht="14.25">
      <c r="A101" s="44">
        <v>100</v>
      </c>
      <c r="B101" s="1" t="s">
        <v>1084</v>
      </c>
      <c r="C101" s="1" t="s">
        <v>1085</v>
      </c>
      <c r="D101" s="1" t="s">
        <v>1086</v>
      </c>
      <c r="E101" s="1" t="s">
        <v>1087</v>
      </c>
      <c r="F101" s="1" t="s">
        <v>1088</v>
      </c>
      <c r="G101" s="1" t="s">
        <v>1089</v>
      </c>
      <c r="H101" s="1" t="s">
        <v>1090</v>
      </c>
      <c r="I101" s="1" t="s">
        <v>1091</v>
      </c>
      <c r="J101" s="1" t="s">
        <v>1092</v>
      </c>
      <c r="K101" s="1" t="s">
        <v>1093</v>
      </c>
      <c r="L101" s="1" t="s">
        <v>1094</v>
      </c>
      <c r="M101" s="1" t="s">
        <v>1095</v>
      </c>
      <c r="N101" s="1" t="s">
        <v>1096</v>
      </c>
      <c r="O101" s="1" t="s">
        <v>1097</v>
      </c>
      <c r="P101" s="1" t="s">
        <v>1084</v>
      </c>
    </row>
    <row r="102" spans="1:16" ht="14.25">
      <c r="A102" s="44">
        <v>101</v>
      </c>
      <c r="B102" s="1" t="s">
        <v>1098</v>
      </c>
      <c r="C102" s="1" t="s">
        <v>1099</v>
      </c>
      <c r="D102" s="1" t="s">
        <v>1100</v>
      </c>
      <c r="E102" s="1" t="s">
        <v>1101</v>
      </c>
      <c r="F102" s="1" t="s">
        <v>1102</v>
      </c>
      <c r="G102" s="1" t="s">
        <v>1103</v>
      </c>
      <c r="H102" s="1" t="s">
        <v>1104</v>
      </c>
      <c r="I102" s="1" t="s">
        <v>1105</v>
      </c>
      <c r="J102" s="1" t="s">
        <v>1106</v>
      </c>
      <c r="K102" s="1" t="s">
        <v>1107</v>
      </c>
      <c r="L102" s="1" t="s">
        <v>1108</v>
      </c>
      <c r="M102" s="1" t="s">
        <v>1109</v>
      </c>
      <c r="N102" s="1" t="s">
        <v>1110</v>
      </c>
      <c r="O102" s="1" t="s">
        <v>1111</v>
      </c>
      <c r="P102" s="1" t="s">
        <v>1098</v>
      </c>
    </row>
    <row r="103" spans="1:16" ht="14.25">
      <c r="A103" s="44">
        <v>102</v>
      </c>
      <c r="B103" s="1" t="s">
        <v>1029</v>
      </c>
      <c r="C103" s="1" t="s">
        <v>1030</v>
      </c>
      <c r="D103" s="1" t="s">
        <v>1031</v>
      </c>
      <c r="E103" s="1" t="s">
        <v>1032</v>
      </c>
      <c r="F103" s="1" t="s">
        <v>1033</v>
      </c>
      <c r="G103" s="1" t="s">
        <v>1034</v>
      </c>
      <c r="H103" s="1" t="s">
        <v>1035</v>
      </c>
      <c r="I103" s="1" t="s">
        <v>1036</v>
      </c>
      <c r="J103" s="1" t="s">
        <v>1037</v>
      </c>
      <c r="K103" s="1" t="s">
        <v>1038</v>
      </c>
      <c r="L103" s="1" t="s">
        <v>1039</v>
      </c>
      <c r="M103" s="1" t="s">
        <v>1040</v>
      </c>
      <c r="N103" s="1" t="s">
        <v>1041</v>
      </c>
      <c r="O103" s="1" t="s">
        <v>1042</v>
      </c>
      <c r="P103" s="1" t="s">
        <v>1029</v>
      </c>
    </row>
    <row r="104" spans="1:16" ht="14.25">
      <c r="A104" s="44">
        <v>103</v>
      </c>
      <c r="B104" s="1" t="s">
        <v>1112</v>
      </c>
      <c r="C104" s="1" t="s">
        <v>1113</v>
      </c>
      <c r="D104" s="1" t="s">
        <v>1112</v>
      </c>
      <c r="E104" s="1" t="s">
        <v>1114</v>
      </c>
      <c r="F104" s="1" t="s">
        <v>1114</v>
      </c>
      <c r="G104" s="1" t="s">
        <v>1113</v>
      </c>
      <c r="H104" s="1" t="s">
        <v>1113</v>
      </c>
      <c r="I104" s="1" t="s">
        <v>1113</v>
      </c>
      <c r="J104" s="1" t="s">
        <v>1115</v>
      </c>
      <c r="K104" s="1" t="s">
        <v>1114</v>
      </c>
      <c r="L104" s="1" t="s">
        <v>1115</v>
      </c>
      <c r="M104" s="1" t="s">
        <v>1113</v>
      </c>
      <c r="N104" s="1" t="s">
        <v>1116</v>
      </c>
      <c r="O104" s="1" t="s">
        <v>1112</v>
      </c>
      <c r="P104" s="1" t="s">
        <v>1112</v>
      </c>
    </row>
    <row r="105" spans="1:16" ht="14.25">
      <c r="A105" s="44">
        <v>104</v>
      </c>
      <c r="B105" s="1" t="s">
        <v>1117</v>
      </c>
      <c r="C105" s="1" t="s">
        <v>1118</v>
      </c>
      <c r="D105" s="1" t="s">
        <v>1117</v>
      </c>
      <c r="E105" s="1" t="s">
        <v>1118</v>
      </c>
      <c r="F105" s="1" t="s">
        <v>1119</v>
      </c>
      <c r="G105" s="1" t="s">
        <v>1119</v>
      </c>
      <c r="H105" s="1" t="s">
        <v>1119</v>
      </c>
      <c r="I105" s="1" t="s">
        <v>1119</v>
      </c>
      <c r="J105" s="1" t="s">
        <v>1119</v>
      </c>
      <c r="K105" s="1" t="s">
        <v>1119</v>
      </c>
      <c r="L105" s="1" t="s">
        <v>1119</v>
      </c>
      <c r="M105" s="1" t="s">
        <v>1119</v>
      </c>
      <c r="N105" s="1" t="s">
        <v>1119</v>
      </c>
      <c r="O105" s="1" t="s">
        <v>1119</v>
      </c>
      <c r="P105" s="1" t="s">
        <v>1117</v>
      </c>
    </row>
    <row r="106" spans="1:16" ht="14.25">
      <c r="A106" s="44">
        <v>105</v>
      </c>
      <c r="B106" s="1" t="s">
        <v>1120</v>
      </c>
      <c r="C106" s="1" t="s">
        <v>1121</v>
      </c>
      <c r="D106" s="1" t="s">
        <v>1120</v>
      </c>
      <c r="E106" s="1" t="s">
        <v>1121</v>
      </c>
      <c r="F106" s="1" t="s">
        <v>1122</v>
      </c>
      <c r="G106" s="1" t="s">
        <v>1122</v>
      </c>
      <c r="H106" s="1" t="s">
        <v>1122</v>
      </c>
      <c r="I106" s="1" t="s">
        <v>1122</v>
      </c>
      <c r="J106" s="1" t="s">
        <v>1122</v>
      </c>
      <c r="K106" s="1" t="s">
        <v>1122</v>
      </c>
      <c r="L106" s="1" t="s">
        <v>1122</v>
      </c>
      <c r="M106" s="1" t="s">
        <v>1122</v>
      </c>
      <c r="N106" s="1" t="s">
        <v>1122</v>
      </c>
      <c r="O106" s="1" t="s">
        <v>1122</v>
      </c>
      <c r="P106" s="1" t="s">
        <v>1120</v>
      </c>
    </row>
    <row r="107" spans="1:16" ht="14.25">
      <c r="A107" s="44">
        <v>106</v>
      </c>
      <c r="B107" s="1" t="s">
        <v>1123</v>
      </c>
      <c r="C107" s="1" t="s">
        <v>1124</v>
      </c>
      <c r="D107" s="1" t="s">
        <v>1123</v>
      </c>
      <c r="E107" s="1" t="s">
        <v>1125</v>
      </c>
      <c r="F107" s="1" t="s">
        <v>1125</v>
      </c>
      <c r="G107" s="1" t="s">
        <v>1124</v>
      </c>
      <c r="H107" s="1" t="s">
        <v>1124</v>
      </c>
      <c r="I107" s="1" t="s">
        <v>1124</v>
      </c>
      <c r="J107" s="1" t="s">
        <v>1124</v>
      </c>
      <c r="K107" s="1" t="s">
        <v>1125</v>
      </c>
      <c r="L107" s="1" t="s">
        <v>1124</v>
      </c>
      <c r="M107" s="1" t="s">
        <v>1124</v>
      </c>
      <c r="N107" s="1" t="s">
        <v>1124</v>
      </c>
      <c r="O107" s="1" t="s">
        <v>1123</v>
      </c>
      <c r="P107" s="1" t="s">
        <v>1123</v>
      </c>
    </row>
    <row r="108" spans="1:16" ht="14.25">
      <c r="A108" s="44">
        <v>107</v>
      </c>
      <c r="B108" s="1" t="s">
        <v>1126</v>
      </c>
      <c r="C108" s="1" t="s">
        <v>1127</v>
      </c>
      <c r="D108" s="1" t="s">
        <v>1126</v>
      </c>
      <c r="E108" s="1" t="s">
        <v>1127</v>
      </c>
      <c r="F108" s="1" t="s">
        <v>1128</v>
      </c>
      <c r="G108" s="1" t="s">
        <v>1128</v>
      </c>
      <c r="H108" s="1" t="s">
        <v>1128</v>
      </c>
      <c r="I108" s="1" t="s">
        <v>1128</v>
      </c>
      <c r="J108" s="1" t="s">
        <v>1127</v>
      </c>
      <c r="K108" s="1" t="s">
        <v>1128</v>
      </c>
      <c r="L108" s="1" t="s">
        <v>1128</v>
      </c>
      <c r="M108" s="1" t="s">
        <v>1128</v>
      </c>
      <c r="N108" s="1" t="s">
        <v>1128</v>
      </c>
      <c r="O108" s="1" t="s">
        <v>1128</v>
      </c>
      <c r="P108" s="1" t="s">
        <v>1126</v>
      </c>
    </row>
    <row r="109" spans="1:16" ht="14.25">
      <c r="A109" s="44">
        <v>108</v>
      </c>
      <c r="B109" s="1" t="s">
        <v>1129</v>
      </c>
      <c r="C109" s="1" t="s">
        <v>1130</v>
      </c>
      <c r="D109" s="1" t="s">
        <v>1131</v>
      </c>
      <c r="E109" s="1" t="s">
        <v>1132</v>
      </c>
      <c r="F109" s="1" t="s">
        <v>1133</v>
      </c>
      <c r="G109" s="1" t="s">
        <v>1134</v>
      </c>
      <c r="H109" s="1" t="s">
        <v>1135</v>
      </c>
      <c r="I109" s="1" t="s">
        <v>1136</v>
      </c>
      <c r="J109" s="1" t="s">
        <v>1137</v>
      </c>
      <c r="K109" s="1" t="s">
        <v>1138</v>
      </c>
      <c r="L109" s="1" t="s">
        <v>1139</v>
      </c>
      <c r="M109" s="1" t="s">
        <v>1140</v>
      </c>
      <c r="N109" s="1" t="s">
        <v>1140</v>
      </c>
      <c r="O109" s="1" t="s">
        <v>1141</v>
      </c>
      <c r="P109" s="1" t="s">
        <v>1129</v>
      </c>
    </row>
    <row r="110" spans="1:16" ht="14.25">
      <c r="A110" s="44">
        <v>109</v>
      </c>
      <c r="B110" s="1" t="s">
        <v>1142</v>
      </c>
      <c r="C110" s="1" t="s">
        <v>1143</v>
      </c>
      <c r="D110" s="1" t="s">
        <v>1144</v>
      </c>
      <c r="E110" s="1" t="s">
        <v>1145</v>
      </c>
      <c r="F110" s="1" t="s">
        <v>1146</v>
      </c>
      <c r="G110" s="1" t="s">
        <v>1147</v>
      </c>
      <c r="H110" s="1" t="s">
        <v>1148</v>
      </c>
      <c r="I110" s="1" t="s">
        <v>1149</v>
      </c>
      <c r="J110" s="1" t="s">
        <v>1150</v>
      </c>
      <c r="K110" s="1" t="s">
        <v>1151</v>
      </c>
      <c r="L110" s="1" t="s">
        <v>1152</v>
      </c>
      <c r="M110" s="1" t="s">
        <v>1152</v>
      </c>
      <c r="N110" s="1" t="s">
        <v>1152</v>
      </c>
      <c r="O110" s="1" t="s">
        <v>1153</v>
      </c>
      <c r="P110" s="1" t="s">
        <v>1142</v>
      </c>
    </row>
    <row r="111" spans="1:16" ht="14.25">
      <c r="A111" s="44">
        <v>110</v>
      </c>
      <c r="B111" s="1" t="s">
        <v>1154</v>
      </c>
      <c r="C111" s="1" t="s">
        <v>1155</v>
      </c>
      <c r="D111" s="1" t="s">
        <v>1156</v>
      </c>
      <c r="E111" s="1" t="s">
        <v>1157</v>
      </c>
      <c r="F111" s="1" t="s">
        <v>1158</v>
      </c>
      <c r="G111" s="1" t="s">
        <v>1159</v>
      </c>
      <c r="H111" s="1" t="s">
        <v>1160</v>
      </c>
      <c r="I111" s="1" t="s">
        <v>1161</v>
      </c>
      <c r="J111" s="1" t="s">
        <v>1162</v>
      </c>
      <c r="K111" s="1" t="s">
        <v>1163</v>
      </c>
      <c r="L111" s="1" t="s">
        <v>1164</v>
      </c>
      <c r="M111" s="1" t="s">
        <v>1164</v>
      </c>
      <c r="N111" s="1" t="s">
        <v>1165</v>
      </c>
      <c r="O111" s="1" t="s">
        <v>1166</v>
      </c>
      <c r="P111" s="1" t="s">
        <v>1154</v>
      </c>
    </row>
    <row r="112" spans="1:16" ht="14.25">
      <c r="A112" s="44">
        <v>111</v>
      </c>
      <c r="B112" s="1" t="s">
        <v>1167</v>
      </c>
      <c r="C112" s="1" t="s">
        <v>1168</v>
      </c>
      <c r="D112" s="1" t="s">
        <v>1168</v>
      </c>
      <c r="E112" s="1" t="s">
        <v>1169</v>
      </c>
      <c r="F112" s="1" t="s">
        <v>1170</v>
      </c>
      <c r="G112" s="1" t="s">
        <v>1171</v>
      </c>
      <c r="H112" s="1" t="s">
        <v>1170</v>
      </c>
      <c r="I112" s="1" t="s">
        <v>1170</v>
      </c>
      <c r="J112" s="1" t="s">
        <v>1172</v>
      </c>
      <c r="K112" s="1" t="s">
        <v>1173</v>
      </c>
      <c r="L112" s="1" t="s">
        <v>1172</v>
      </c>
      <c r="M112" s="1" t="s">
        <v>1168</v>
      </c>
      <c r="N112" s="1" t="s">
        <v>1174</v>
      </c>
      <c r="O112" s="1" t="s">
        <v>1175</v>
      </c>
      <c r="P112" s="1" t="s">
        <v>1167</v>
      </c>
    </row>
    <row r="113" spans="1:16" ht="14.25">
      <c r="A113" s="44">
        <v>112</v>
      </c>
      <c r="B113" s="1" t="s">
        <v>1176</v>
      </c>
      <c r="C113" s="1" t="s">
        <v>1177</v>
      </c>
      <c r="D113" s="1" t="s">
        <v>1178</v>
      </c>
      <c r="E113" s="1" t="s">
        <v>1179</v>
      </c>
      <c r="F113" s="1" t="s">
        <v>1180</v>
      </c>
      <c r="G113" s="1" t="s">
        <v>1181</v>
      </c>
      <c r="H113" s="1" t="s">
        <v>1182</v>
      </c>
      <c r="I113" s="1" t="s">
        <v>1180</v>
      </c>
      <c r="J113" s="1" t="s">
        <v>1183</v>
      </c>
      <c r="K113" s="1" t="s">
        <v>1184</v>
      </c>
      <c r="L113" s="1" t="s">
        <v>1185</v>
      </c>
      <c r="M113" s="1" t="s">
        <v>1186</v>
      </c>
      <c r="N113" s="1" t="s">
        <v>1187</v>
      </c>
      <c r="O113" s="1" t="s">
        <v>1188</v>
      </c>
      <c r="P113" s="1" t="s">
        <v>1176</v>
      </c>
    </row>
    <row r="114" spans="1:16" ht="14.25">
      <c r="A114" s="44">
        <v>113</v>
      </c>
      <c r="B114" s="1" t="s">
        <v>1189</v>
      </c>
      <c r="C114" s="1" t="s">
        <v>1190</v>
      </c>
      <c r="D114" s="1" t="s">
        <v>1191</v>
      </c>
      <c r="E114" s="1" t="s">
        <v>1192</v>
      </c>
      <c r="F114" s="1" t="s">
        <v>1193</v>
      </c>
      <c r="G114" s="1" t="s">
        <v>1194</v>
      </c>
      <c r="H114" s="1" t="s">
        <v>1195</v>
      </c>
      <c r="I114" s="1" t="s">
        <v>1193</v>
      </c>
      <c r="J114" s="1" t="s">
        <v>1196</v>
      </c>
      <c r="K114" s="1" t="s">
        <v>1197</v>
      </c>
      <c r="L114" s="1" t="s">
        <v>1198</v>
      </c>
      <c r="M114" s="1" t="s">
        <v>1199</v>
      </c>
      <c r="N114" s="1" t="s">
        <v>1198</v>
      </c>
      <c r="O114" s="1" t="s">
        <v>1200</v>
      </c>
      <c r="P114" s="1" t="s">
        <v>1189</v>
      </c>
    </row>
    <row r="115" spans="1:16" ht="14.25">
      <c r="A115" s="44">
        <v>114</v>
      </c>
      <c r="B115" s="1" t="s">
        <v>1201</v>
      </c>
      <c r="C115" s="1" t="s">
        <v>1202</v>
      </c>
      <c r="D115" s="1" t="s">
        <v>1201</v>
      </c>
      <c r="E115" s="1" t="s">
        <v>1203</v>
      </c>
      <c r="F115" s="1" t="s">
        <v>1203</v>
      </c>
      <c r="G115" s="1" t="s">
        <v>1202</v>
      </c>
      <c r="H115" s="1" t="s">
        <v>1204</v>
      </c>
      <c r="I115" s="1" t="s">
        <v>1204</v>
      </c>
      <c r="J115" s="1" t="s">
        <v>1204</v>
      </c>
      <c r="K115" s="1" t="s">
        <v>1203</v>
      </c>
      <c r="L115" s="1" t="s">
        <v>1204</v>
      </c>
      <c r="M115" s="1" t="s">
        <v>1204</v>
      </c>
      <c r="N115" s="1" t="s">
        <v>1204</v>
      </c>
      <c r="O115" s="1" t="s">
        <v>1201</v>
      </c>
      <c r="P115" s="1" t="s">
        <v>1201</v>
      </c>
    </row>
    <row r="116" spans="1:16" ht="14.25">
      <c r="A116" s="44">
        <v>115</v>
      </c>
      <c r="B116" s="1" t="s">
        <v>1205</v>
      </c>
      <c r="C116" s="1" t="s">
        <v>1206</v>
      </c>
      <c r="D116" s="1" t="s">
        <v>1207</v>
      </c>
      <c r="E116" s="1" t="s">
        <v>1208</v>
      </c>
      <c r="F116" s="1" t="s">
        <v>1209</v>
      </c>
      <c r="G116" s="1" t="s">
        <v>1210</v>
      </c>
      <c r="H116" s="1" t="s">
        <v>1211</v>
      </c>
      <c r="I116" s="1" t="s">
        <v>1212</v>
      </c>
      <c r="J116" s="1" t="s">
        <v>1213</v>
      </c>
      <c r="K116" s="1" t="s">
        <v>1214</v>
      </c>
      <c r="L116" s="1" t="s">
        <v>1215</v>
      </c>
      <c r="M116" s="1" t="s">
        <v>1216</v>
      </c>
      <c r="N116" s="1" t="s">
        <v>1217</v>
      </c>
      <c r="O116" s="1" t="s">
        <v>1218</v>
      </c>
      <c r="P116" s="1" t="s">
        <v>1205</v>
      </c>
    </row>
    <row r="117" spans="1:16" ht="14.25">
      <c r="A117" s="44">
        <v>116</v>
      </c>
      <c r="B117" s="1" t="s">
        <v>1219</v>
      </c>
      <c r="C117" s="1" t="s">
        <v>1220</v>
      </c>
      <c r="D117" s="1" t="s">
        <v>1221</v>
      </c>
      <c r="E117" s="1" t="s">
        <v>1222</v>
      </c>
      <c r="F117" s="1" t="s">
        <v>1223</v>
      </c>
      <c r="G117" s="1" t="s">
        <v>1224</v>
      </c>
      <c r="H117" s="1" t="s">
        <v>1225</v>
      </c>
      <c r="I117" s="1" t="s">
        <v>1226</v>
      </c>
      <c r="J117" s="1" t="s">
        <v>1227</v>
      </c>
      <c r="K117" s="1" t="s">
        <v>1228</v>
      </c>
      <c r="L117" s="1" t="s">
        <v>1229</v>
      </c>
      <c r="M117" s="1" t="s">
        <v>1230</v>
      </c>
      <c r="N117" s="1" t="s">
        <v>1231</v>
      </c>
      <c r="O117" s="1" t="s">
        <v>1232</v>
      </c>
      <c r="P117" s="1" t="s">
        <v>1219</v>
      </c>
    </row>
    <row r="118" spans="1:16" ht="14.25">
      <c r="A118" s="44">
        <v>117</v>
      </c>
      <c r="B118" s="1" t="s">
        <v>1233</v>
      </c>
      <c r="C118" s="1" t="s">
        <v>1234</v>
      </c>
      <c r="D118" s="1" t="s">
        <v>1235</v>
      </c>
      <c r="E118" s="1" t="s">
        <v>1236</v>
      </c>
      <c r="F118" s="1" t="s">
        <v>1237</v>
      </c>
      <c r="G118" s="1" t="s">
        <v>1238</v>
      </c>
      <c r="H118" s="1" t="s">
        <v>1239</v>
      </c>
      <c r="I118" s="1" t="s">
        <v>1240</v>
      </c>
      <c r="J118" s="1" t="s">
        <v>1241</v>
      </c>
      <c r="K118" s="1" t="s">
        <v>1242</v>
      </c>
      <c r="L118" s="1" t="s">
        <v>1243</v>
      </c>
      <c r="M118" s="1" t="s">
        <v>1244</v>
      </c>
      <c r="N118" s="1" t="s">
        <v>1245</v>
      </c>
      <c r="O118" s="1" t="s">
        <v>1246</v>
      </c>
      <c r="P118" s="1" t="s">
        <v>1233</v>
      </c>
    </row>
    <row r="119" spans="1:16" ht="14.25">
      <c r="A119" s="44">
        <v>118</v>
      </c>
      <c r="B119" s="1" t="s">
        <v>1247</v>
      </c>
      <c r="C119" s="1" t="s">
        <v>1248</v>
      </c>
      <c r="D119" s="1" t="s">
        <v>1249</v>
      </c>
      <c r="E119" s="1" t="s">
        <v>1250</v>
      </c>
      <c r="F119" s="1" t="s">
        <v>1251</v>
      </c>
      <c r="G119" s="1" t="s">
        <v>1252</v>
      </c>
      <c r="H119" s="1" t="s">
        <v>1253</v>
      </c>
      <c r="I119" s="1" t="s">
        <v>1254</v>
      </c>
      <c r="J119" s="1" t="s">
        <v>1255</v>
      </c>
      <c r="K119" s="1" t="s">
        <v>1256</v>
      </c>
      <c r="L119" s="1" t="s">
        <v>1257</v>
      </c>
      <c r="M119" s="1" t="s">
        <v>1258</v>
      </c>
      <c r="N119" s="1" t="s">
        <v>1259</v>
      </c>
      <c r="O119" s="1" t="s">
        <v>1260</v>
      </c>
      <c r="P119" s="1" t="s">
        <v>1247</v>
      </c>
    </row>
    <row r="120" spans="1:16" ht="14.25">
      <c r="A120" s="44">
        <v>119</v>
      </c>
      <c r="B120" s="1" t="s">
        <v>1261</v>
      </c>
      <c r="C120" s="1" t="s">
        <v>1262</v>
      </c>
      <c r="D120" s="1" t="s">
        <v>1263</v>
      </c>
      <c r="E120" s="1" t="s">
        <v>1264</v>
      </c>
      <c r="F120" s="1" t="s">
        <v>1265</v>
      </c>
      <c r="G120" s="1" t="s">
        <v>1266</v>
      </c>
      <c r="H120" s="1" t="s">
        <v>1267</v>
      </c>
      <c r="I120" s="1" t="s">
        <v>1268</v>
      </c>
      <c r="J120" s="1" t="s">
        <v>1269</v>
      </c>
      <c r="K120" s="1" t="s">
        <v>1270</v>
      </c>
      <c r="L120" s="1" t="s">
        <v>1271</v>
      </c>
      <c r="M120" s="1" t="s">
        <v>1272</v>
      </c>
      <c r="N120" s="1" t="s">
        <v>1273</v>
      </c>
      <c r="O120" s="1" t="s">
        <v>1274</v>
      </c>
      <c r="P120" s="1" t="s">
        <v>1261</v>
      </c>
    </row>
    <row r="121" spans="1:16" ht="14.25">
      <c r="A121" s="44">
        <v>120</v>
      </c>
      <c r="B121" s="1" t="s">
        <v>1275</v>
      </c>
      <c r="C121" s="1" t="s">
        <v>1276</v>
      </c>
      <c r="D121" s="1" t="s">
        <v>1275</v>
      </c>
      <c r="E121" s="1" t="s">
        <v>1277</v>
      </c>
      <c r="F121" s="1" t="s">
        <v>1277</v>
      </c>
      <c r="G121" s="1" t="s">
        <v>1276</v>
      </c>
      <c r="H121" s="1" t="s">
        <v>1276</v>
      </c>
      <c r="I121" s="1" t="s">
        <v>1276</v>
      </c>
      <c r="J121" s="1" t="s">
        <v>1276</v>
      </c>
      <c r="K121" s="1" t="s">
        <v>1277</v>
      </c>
      <c r="L121" s="1" t="s">
        <v>1276</v>
      </c>
      <c r="M121" s="1" t="s">
        <v>1276</v>
      </c>
      <c r="N121" s="1" t="s">
        <v>1276</v>
      </c>
      <c r="O121" s="1" t="s">
        <v>1275</v>
      </c>
      <c r="P121" s="1" t="s">
        <v>1275</v>
      </c>
    </row>
    <row r="122" spans="1:16" ht="14.25">
      <c r="A122" s="44">
        <v>121</v>
      </c>
      <c r="B122" s="1" t="s">
        <v>1278</v>
      </c>
      <c r="C122" s="1" t="s">
        <v>1279</v>
      </c>
      <c r="D122" s="1" t="s">
        <v>1278</v>
      </c>
      <c r="E122" s="1" t="s">
        <v>1279</v>
      </c>
      <c r="F122" s="1" t="s">
        <v>1279</v>
      </c>
      <c r="G122" s="1" t="s">
        <v>1279</v>
      </c>
      <c r="H122" s="1" t="s">
        <v>1279</v>
      </c>
      <c r="I122" s="1" t="s">
        <v>1279</v>
      </c>
      <c r="J122" s="1" t="s">
        <v>1279</v>
      </c>
      <c r="K122" s="1" t="s">
        <v>1279</v>
      </c>
      <c r="L122" s="1" t="s">
        <v>1279</v>
      </c>
      <c r="M122" s="1" t="s">
        <v>1279</v>
      </c>
      <c r="N122" s="1" t="s">
        <v>1279</v>
      </c>
      <c r="O122" s="1" t="s">
        <v>1278</v>
      </c>
      <c r="P122" s="1" t="s">
        <v>1278</v>
      </c>
    </row>
    <row r="123" spans="1:16" ht="14.25">
      <c r="A123" s="44">
        <v>122</v>
      </c>
      <c r="B123" s="1" t="s">
        <v>1280</v>
      </c>
      <c r="C123" s="1" t="s">
        <v>1281</v>
      </c>
      <c r="D123" s="1" t="s">
        <v>1282</v>
      </c>
      <c r="E123" s="1" t="s">
        <v>1283</v>
      </c>
      <c r="F123" s="1" t="s">
        <v>1283</v>
      </c>
      <c r="G123" s="1" t="s">
        <v>1281</v>
      </c>
      <c r="H123" s="1" t="s">
        <v>1284</v>
      </c>
      <c r="I123" s="1" t="s">
        <v>1284</v>
      </c>
      <c r="J123" s="1" t="s">
        <v>1285</v>
      </c>
      <c r="K123" s="1" t="s">
        <v>1283</v>
      </c>
      <c r="L123" s="1" t="s">
        <v>1284</v>
      </c>
      <c r="M123" s="1" t="s">
        <v>1284</v>
      </c>
      <c r="N123" s="1" t="s">
        <v>1286</v>
      </c>
      <c r="O123" s="1" t="s">
        <v>1280</v>
      </c>
      <c r="P123" s="1" t="s">
        <v>1280</v>
      </c>
    </row>
    <row r="124" spans="1:16" ht="14.25">
      <c r="A124" s="44">
        <v>123</v>
      </c>
      <c r="B124" s="1" t="s">
        <v>1287</v>
      </c>
      <c r="C124" s="1" t="s">
        <v>1288</v>
      </c>
      <c r="D124" s="1" t="s">
        <v>1289</v>
      </c>
      <c r="E124" s="1" t="s">
        <v>1290</v>
      </c>
      <c r="F124" s="1" t="s">
        <v>1291</v>
      </c>
      <c r="G124" s="1" t="s">
        <v>1292</v>
      </c>
      <c r="H124" s="1" t="s">
        <v>1293</v>
      </c>
      <c r="I124" s="1" t="s">
        <v>1294</v>
      </c>
      <c r="J124" s="1" t="s">
        <v>1295</v>
      </c>
      <c r="K124" s="1" t="s">
        <v>1296</v>
      </c>
      <c r="L124" s="1" t="s">
        <v>1297</v>
      </c>
      <c r="M124" s="1" t="s">
        <v>1298</v>
      </c>
      <c r="N124" s="1" t="s">
        <v>1299</v>
      </c>
      <c r="O124" s="1" t="s">
        <v>1300</v>
      </c>
      <c r="P124" s="1" t="s">
        <v>1287</v>
      </c>
    </row>
    <row r="125" spans="1:16" ht="14.25">
      <c r="A125" s="44">
        <v>124</v>
      </c>
      <c r="B125" s="1" t="s">
        <v>1301</v>
      </c>
      <c r="C125" s="1" t="s">
        <v>1302</v>
      </c>
      <c r="D125" s="1" t="s">
        <v>1303</v>
      </c>
      <c r="E125" s="1" t="s">
        <v>1304</v>
      </c>
      <c r="F125" s="1" t="s">
        <v>1305</v>
      </c>
      <c r="G125" s="1" t="s">
        <v>1306</v>
      </c>
      <c r="H125" s="1" t="s">
        <v>1307</v>
      </c>
      <c r="I125" s="1" t="s">
        <v>1308</v>
      </c>
      <c r="J125" s="1" t="s">
        <v>1309</v>
      </c>
      <c r="K125" s="1" t="s">
        <v>1310</v>
      </c>
      <c r="L125" s="1" t="s">
        <v>1311</v>
      </c>
      <c r="M125" s="1" t="s">
        <v>1312</v>
      </c>
      <c r="N125" s="1" t="s">
        <v>1313</v>
      </c>
      <c r="O125" s="1" t="s">
        <v>1314</v>
      </c>
      <c r="P125" s="1" t="s">
        <v>1301</v>
      </c>
    </row>
    <row r="126" spans="1:16" ht="14.25">
      <c r="A126" s="44">
        <v>125</v>
      </c>
      <c r="B126" s="1" t="s">
        <v>1315</v>
      </c>
      <c r="C126" s="1" t="s">
        <v>1316</v>
      </c>
      <c r="D126" s="1" t="s">
        <v>1315</v>
      </c>
      <c r="E126" s="1" t="s">
        <v>1317</v>
      </c>
      <c r="F126" s="1" t="s">
        <v>1318</v>
      </c>
      <c r="G126" s="1" t="s">
        <v>1316</v>
      </c>
      <c r="H126" s="1" t="s">
        <v>1319</v>
      </c>
      <c r="I126" s="1" t="s">
        <v>1319</v>
      </c>
      <c r="J126" s="1" t="s">
        <v>1319</v>
      </c>
      <c r="K126" s="1" t="s">
        <v>1318</v>
      </c>
      <c r="L126" s="1" t="s">
        <v>1319</v>
      </c>
      <c r="M126" s="1" t="s">
        <v>1319</v>
      </c>
      <c r="N126" s="1" t="s">
        <v>1319</v>
      </c>
      <c r="O126" s="1" t="s">
        <v>1315</v>
      </c>
      <c r="P126" s="1" t="s">
        <v>1315</v>
      </c>
    </row>
    <row r="127" spans="1:16" ht="14.25">
      <c r="A127" s="44">
        <v>126</v>
      </c>
      <c r="B127" s="1" t="s">
        <v>1320</v>
      </c>
      <c r="C127" s="1" t="s">
        <v>1321</v>
      </c>
      <c r="D127" s="1" t="s">
        <v>1322</v>
      </c>
      <c r="E127" s="1" t="s">
        <v>1323</v>
      </c>
      <c r="F127" s="1" t="s">
        <v>1324</v>
      </c>
      <c r="G127" s="1" t="s">
        <v>1321</v>
      </c>
      <c r="H127" s="1" t="s">
        <v>1325</v>
      </c>
      <c r="I127" s="1" t="s">
        <v>1325</v>
      </c>
      <c r="J127" s="1" t="s">
        <v>1326</v>
      </c>
      <c r="K127" s="1" t="s">
        <v>1324</v>
      </c>
      <c r="L127" s="1" t="s">
        <v>1325</v>
      </c>
      <c r="M127" s="1" t="s">
        <v>1325</v>
      </c>
      <c r="N127" s="1" t="s">
        <v>1327</v>
      </c>
      <c r="O127" s="1" t="s">
        <v>1320</v>
      </c>
      <c r="P127" s="1" t="s">
        <v>1320</v>
      </c>
    </row>
    <row r="128" spans="1:16" ht="14.25">
      <c r="A128" s="44">
        <v>127</v>
      </c>
      <c r="B128" s="1" t="s">
        <v>1328</v>
      </c>
      <c r="C128" s="1" t="s">
        <v>1329</v>
      </c>
      <c r="D128" s="1" t="s">
        <v>1330</v>
      </c>
      <c r="E128" s="1" t="s">
        <v>1331</v>
      </c>
      <c r="F128" s="1" t="s">
        <v>1332</v>
      </c>
      <c r="G128" s="1" t="s">
        <v>1333</v>
      </c>
      <c r="H128" s="1" t="s">
        <v>1334</v>
      </c>
      <c r="I128" s="1" t="s">
        <v>1335</v>
      </c>
      <c r="J128" s="1" t="s">
        <v>1336</v>
      </c>
      <c r="K128" s="1" t="s">
        <v>1337</v>
      </c>
      <c r="L128" s="1" t="s">
        <v>1338</v>
      </c>
      <c r="M128" s="1" t="s">
        <v>1339</v>
      </c>
      <c r="N128" s="1" t="s">
        <v>1340</v>
      </c>
      <c r="O128" s="1" t="s">
        <v>1341</v>
      </c>
      <c r="P128" s="1" t="s">
        <v>1328</v>
      </c>
    </row>
    <row r="129" spans="1:16" ht="14.25">
      <c r="A129" s="44">
        <v>128</v>
      </c>
      <c r="B129" s="1" t="s">
        <v>1342</v>
      </c>
      <c r="C129" s="1" t="s">
        <v>1343</v>
      </c>
      <c r="D129" s="1" t="s">
        <v>1342</v>
      </c>
      <c r="E129" s="1" t="s">
        <v>1343</v>
      </c>
      <c r="F129" s="1" t="s">
        <v>1343</v>
      </c>
      <c r="G129" s="1" t="s">
        <v>1343</v>
      </c>
      <c r="H129" s="1" t="s">
        <v>1343</v>
      </c>
      <c r="I129" s="1" t="s">
        <v>1343</v>
      </c>
      <c r="J129" s="1" t="s">
        <v>1343</v>
      </c>
      <c r="K129" s="1" t="s">
        <v>1343</v>
      </c>
      <c r="L129" s="1" t="s">
        <v>1343</v>
      </c>
      <c r="M129" s="1" t="s">
        <v>1343</v>
      </c>
      <c r="N129" s="1" t="s">
        <v>1343</v>
      </c>
      <c r="O129" s="1" t="s">
        <v>1343</v>
      </c>
      <c r="P129" s="1" t="s">
        <v>1342</v>
      </c>
    </row>
    <row r="130" spans="1:16" ht="14.25">
      <c r="A130" s="44">
        <v>129</v>
      </c>
      <c r="B130" s="1" t="s">
        <v>1344</v>
      </c>
      <c r="C130" s="1" t="s">
        <v>1345</v>
      </c>
      <c r="D130" s="1" t="s">
        <v>1346</v>
      </c>
      <c r="E130" s="1" t="s">
        <v>1347</v>
      </c>
      <c r="F130" s="1" t="s">
        <v>1348</v>
      </c>
      <c r="G130" s="1" t="s">
        <v>1349</v>
      </c>
      <c r="H130" s="1" t="s">
        <v>1350</v>
      </c>
      <c r="I130" s="1" t="s">
        <v>1351</v>
      </c>
      <c r="J130" s="1" t="s">
        <v>1352</v>
      </c>
      <c r="K130" s="1" t="s">
        <v>1353</v>
      </c>
      <c r="L130" s="1" t="s">
        <v>1354</v>
      </c>
      <c r="M130" s="1" t="s">
        <v>1355</v>
      </c>
      <c r="N130" s="1" t="s">
        <v>1356</v>
      </c>
      <c r="O130" s="1" t="s">
        <v>1357</v>
      </c>
      <c r="P130" s="1" t="s">
        <v>1344</v>
      </c>
    </row>
    <row r="131" spans="1:16" ht="14.25">
      <c r="A131" s="44">
        <v>130</v>
      </c>
      <c r="B131" s="1" t="s">
        <v>1358</v>
      </c>
      <c r="C131" s="1" t="s">
        <v>1359</v>
      </c>
      <c r="D131" s="1" t="s">
        <v>1360</v>
      </c>
      <c r="E131" s="1" t="s">
        <v>1361</v>
      </c>
      <c r="F131" s="1" t="s">
        <v>1362</v>
      </c>
      <c r="G131" s="1" t="s">
        <v>1363</v>
      </c>
      <c r="H131" s="1" t="s">
        <v>1364</v>
      </c>
      <c r="I131" s="1" t="s">
        <v>1365</v>
      </c>
      <c r="J131" s="1" t="s">
        <v>1366</v>
      </c>
      <c r="K131" s="1" t="s">
        <v>1367</v>
      </c>
      <c r="L131" s="1" t="s">
        <v>1368</v>
      </c>
      <c r="M131" s="1" t="s">
        <v>1369</v>
      </c>
      <c r="N131" s="1" t="s">
        <v>1370</v>
      </c>
      <c r="O131" s="1" t="s">
        <v>1371</v>
      </c>
      <c r="P131" s="1" t="s">
        <v>1358</v>
      </c>
    </row>
    <row r="132" spans="1:16" ht="14.25">
      <c r="A132" s="44">
        <v>131</v>
      </c>
      <c r="B132" s="1" t="s">
        <v>1372</v>
      </c>
      <c r="C132" s="1" t="s">
        <v>1373</v>
      </c>
      <c r="D132" s="1" t="s">
        <v>1372</v>
      </c>
      <c r="E132" s="1" t="s">
        <v>1374</v>
      </c>
      <c r="F132" s="1" t="s">
        <v>1374</v>
      </c>
      <c r="G132" s="1" t="s">
        <v>1373</v>
      </c>
      <c r="H132" s="1" t="s">
        <v>1375</v>
      </c>
      <c r="I132" s="1" t="s">
        <v>1375</v>
      </c>
      <c r="J132" s="1" t="s">
        <v>1375</v>
      </c>
      <c r="K132" s="1" t="s">
        <v>1374</v>
      </c>
      <c r="L132" s="1" t="s">
        <v>1375</v>
      </c>
      <c r="M132" s="1" t="s">
        <v>1375</v>
      </c>
      <c r="N132" s="1" t="s">
        <v>1375</v>
      </c>
      <c r="O132" s="1" t="s">
        <v>1372</v>
      </c>
      <c r="P132" s="1" t="s">
        <v>1372</v>
      </c>
    </row>
    <row r="133" spans="1:16" ht="14.25">
      <c r="A133" s="44">
        <v>132</v>
      </c>
      <c r="B133" s="1" t="s">
        <v>1376</v>
      </c>
      <c r="C133" s="1" t="s">
        <v>1377</v>
      </c>
      <c r="D133" s="1" t="s">
        <v>1378</v>
      </c>
      <c r="E133" s="1" t="s">
        <v>1379</v>
      </c>
      <c r="F133" s="1" t="s">
        <v>1380</v>
      </c>
      <c r="G133" s="1" t="s">
        <v>1381</v>
      </c>
      <c r="H133" s="1" t="s">
        <v>1382</v>
      </c>
      <c r="I133" s="1" t="s">
        <v>1383</v>
      </c>
      <c r="J133" s="1" t="s">
        <v>1384</v>
      </c>
      <c r="K133" s="1" t="s">
        <v>1385</v>
      </c>
      <c r="L133" s="1" t="s">
        <v>1386</v>
      </c>
      <c r="M133" s="1" t="s">
        <v>1387</v>
      </c>
      <c r="N133" s="1" t="s">
        <v>1388</v>
      </c>
      <c r="O133" s="1" t="s">
        <v>1389</v>
      </c>
      <c r="P133" s="1" t="s">
        <v>1376</v>
      </c>
    </row>
    <row r="134" spans="1:16" ht="14.25">
      <c r="A134" s="44">
        <v>133</v>
      </c>
      <c r="B134" s="1" t="s">
        <v>1390</v>
      </c>
      <c r="C134" s="1" t="s">
        <v>1391</v>
      </c>
      <c r="D134" s="1" t="s">
        <v>1390</v>
      </c>
      <c r="E134" s="1" t="s">
        <v>1392</v>
      </c>
      <c r="F134" s="1" t="s">
        <v>1393</v>
      </c>
      <c r="G134" s="1" t="s">
        <v>1391</v>
      </c>
      <c r="H134" s="1" t="s">
        <v>1394</v>
      </c>
      <c r="I134" s="1" t="s">
        <v>1394</v>
      </c>
      <c r="J134" s="1" t="s">
        <v>1394</v>
      </c>
      <c r="K134" s="1" t="s">
        <v>1393</v>
      </c>
      <c r="L134" s="1" t="s">
        <v>1394</v>
      </c>
      <c r="M134" s="1" t="s">
        <v>1394</v>
      </c>
      <c r="N134" s="1" t="s">
        <v>1394</v>
      </c>
      <c r="O134" s="1" t="s">
        <v>1390</v>
      </c>
      <c r="P134" s="1" t="s">
        <v>1390</v>
      </c>
    </row>
    <row r="135" spans="1:16" ht="14.25">
      <c r="A135" s="44">
        <v>134</v>
      </c>
      <c r="B135" s="1" t="s">
        <v>1395</v>
      </c>
      <c r="C135" s="1" t="s">
        <v>1396</v>
      </c>
      <c r="D135" s="1" t="s">
        <v>1397</v>
      </c>
      <c r="E135" s="1" t="s">
        <v>1398</v>
      </c>
      <c r="F135" s="1" t="s">
        <v>1399</v>
      </c>
      <c r="G135" s="1" t="s">
        <v>1400</v>
      </c>
      <c r="H135" s="1" t="s">
        <v>1401</v>
      </c>
      <c r="I135" s="1" t="s">
        <v>1402</v>
      </c>
      <c r="J135" s="1" t="s">
        <v>1403</v>
      </c>
      <c r="K135" s="1" t="s">
        <v>1404</v>
      </c>
      <c r="L135" s="1" t="s">
        <v>1405</v>
      </c>
      <c r="M135" s="1" t="s">
        <v>1406</v>
      </c>
      <c r="N135" s="1" t="s">
        <v>1407</v>
      </c>
      <c r="O135" s="1" t="s">
        <v>1408</v>
      </c>
      <c r="P135" s="1" t="s">
        <v>1395</v>
      </c>
    </row>
    <row r="136" spans="1:16" ht="14.25">
      <c r="A136" s="44">
        <v>135</v>
      </c>
      <c r="B136" s="1" t="s">
        <v>1409</v>
      </c>
      <c r="C136" s="1" t="s">
        <v>1409</v>
      </c>
      <c r="D136" s="1" t="s">
        <v>1409</v>
      </c>
      <c r="E136" s="1" t="s">
        <v>1409</v>
      </c>
      <c r="F136" s="1" t="s">
        <v>1409</v>
      </c>
      <c r="G136" s="1" t="s">
        <v>1409</v>
      </c>
      <c r="H136" s="1" t="s">
        <v>1409</v>
      </c>
      <c r="I136" s="1" t="s">
        <v>1409</v>
      </c>
      <c r="J136" s="1" t="s">
        <v>1409</v>
      </c>
      <c r="K136" s="1" t="s">
        <v>1409</v>
      </c>
      <c r="L136" s="1" t="s">
        <v>1409</v>
      </c>
      <c r="M136" s="1" t="s">
        <v>1409</v>
      </c>
      <c r="N136" s="1" t="s">
        <v>1409</v>
      </c>
      <c r="O136" s="1" t="s">
        <v>1409</v>
      </c>
      <c r="P136" s="1" t="s">
        <v>1409</v>
      </c>
    </row>
    <row r="137" spans="1:16" ht="14.25">
      <c r="A137" s="44">
        <v>136</v>
      </c>
      <c r="B137" s="1" t="s">
        <v>1410</v>
      </c>
      <c r="C137" s="1" t="s">
        <v>1411</v>
      </c>
      <c r="D137" s="1" t="s">
        <v>1412</v>
      </c>
      <c r="E137" s="1" t="s">
        <v>1413</v>
      </c>
      <c r="F137" s="1" t="s">
        <v>1414</v>
      </c>
      <c r="G137" s="1" t="s">
        <v>1415</v>
      </c>
      <c r="H137" s="1" t="s">
        <v>1416</v>
      </c>
      <c r="I137" s="1" t="s">
        <v>1414</v>
      </c>
      <c r="J137" s="1" t="s">
        <v>1417</v>
      </c>
      <c r="K137" s="1" t="s">
        <v>1418</v>
      </c>
      <c r="L137" s="1" t="s">
        <v>1419</v>
      </c>
      <c r="M137" s="1" t="s">
        <v>1412</v>
      </c>
      <c r="N137" s="1" t="s">
        <v>1420</v>
      </c>
      <c r="O137" s="1" t="s">
        <v>1421</v>
      </c>
      <c r="P137" s="1" t="s">
        <v>1410</v>
      </c>
    </row>
    <row r="138" spans="1:16" ht="14.25">
      <c r="A138" s="44">
        <v>137</v>
      </c>
      <c r="B138" s="1" t="s">
        <v>1422</v>
      </c>
      <c r="C138" s="1" t="s">
        <v>1423</v>
      </c>
      <c r="D138" s="1" t="s">
        <v>1424</v>
      </c>
      <c r="E138" s="1" t="s">
        <v>1425</v>
      </c>
      <c r="F138" s="1" t="s">
        <v>1426</v>
      </c>
      <c r="G138" s="1" t="s">
        <v>1427</v>
      </c>
      <c r="H138" s="1" t="s">
        <v>1428</v>
      </c>
      <c r="I138" s="1" t="s">
        <v>1426</v>
      </c>
      <c r="J138" s="1" t="s">
        <v>1429</v>
      </c>
      <c r="K138" s="1" t="s">
        <v>1430</v>
      </c>
      <c r="L138" s="1" t="s">
        <v>1431</v>
      </c>
      <c r="M138" s="1" t="s">
        <v>1432</v>
      </c>
      <c r="N138" s="1" t="s">
        <v>1433</v>
      </c>
      <c r="O138" s="1" t="s">
        <v>1434</v>
      </c>
      <c r="P138" s="1" t="s">
        <v>1422</v>
      </c>
    </row>
    <row r="139" spans="1:16" ht="14.25">
      <c r="A139" s="44">
        <v>138</v>
      </c>
      <c r="B139" s="1" t="s">
        <v>1435</v>
      </c>
      <c r="C139" s="1" t="s">
        <v>1436</v>
      </c>
      <c r="D139" s="1" t="s">
        <v>1437</v>
      </c>
      <c r="E139" s="1" t="s">
        <v>1438</v>
      </c>
      <c r="F139" s="1" t="s">
        <v>1439</v>
      </c>
      <c r="G139" s="1" t="s">
        <v>1440</v>
      </c>
      <c r="H139" s="1" t="s">
        <v>1441</v>
      </c>
      <c r="I139" s="1" t="s">
        <v>1442</v>
      </c>
      <c r="J139" s="1" t="s">
        <v>1443</v>
      </c>
      <c r="K139" s="1" t="s">
        <v>1444</v>
      </c>
      <c r="L139" s="1" t="s">
        <v>1445</v>
      </c>
      <c r="M139" s="1" t="s">
        <v>1446</v>
      </c>
      <c r="N139" s="1" t="s">
        <v>1447</v>
      </c>
      <c r="O139" s="1" t="s">
        <v>1448</v>
      </c>
      <c r="P139" s="1" t="s">
        <v>1435</v>
      </c>
    </row>
    <row r="140" spans="1:16" ht="14.25">
      <c r="A140" s="44">
        <v>139</v>
      </c>
      <c r="B140" s="1" t="s">
        <v>1449</v>
      </c>
      <c r="C140" s="1" t="s">
        <v>1450</v>
      </c>
      <c r="D140" s="1" t="s">
        <v>1451</v>
      </c>
      <c r="E140" s="1" t="s">
        <v>1452</v>
      </c>
      <c r="F140" s="1" t="s">
        <v>1453</v>
      </c>
      <c r="G140" s="1" t="s">
        <v>1454</v>
      </c>
      <c r="H140" s="1" t="s">
        <v>1455</v>
      </c>
      <c r="I140" s="1" t="s">
        <v>1456</v>
      </c>
      <c r="J140" s="1" t="s">
        <v>1457</v>
      </c>
      <c r="K140" s="1" t="s">
        <v>1458</v>
      </c>
      <c r="L140" s="1" t="s">
        <v>1459</v>
      </c>
      <c r="M140" s="1" t="s">
        <v>1460</v>
      </c>
      <c r="N140" s="1" t="s">
        <v>1461</v>
      </c>
      <c r="O140" s="1" t="s">
        <v>1462</v>
      </c>
      <c r="P140" s="1" t="s">
        <v>1449</v>
      </c>
    </row>
    <row r="141" spans="1:16" ht="14.25">
      <c r="A141" s="44">
        <v>140</v>
      </c>
      <c r="B141" s="1" t="s">
        <v>1463</v>
      </c>
      <c r="C141" s="1" t="s">
        <v>1464</v>
      </c>
      <c r="D141" s="1" t="s">
        <v>1465</v>
      </c>
      <c r="E141" s="1" t="s">
        <v>1466</v>
      </c>
      <c r="F141" s="1" t="s">
        <v>1467</v>
      </c>
      <c r="G141" s="1" t="s">
        <v>1468</v>
      </c>
      <c r="H141" s="1" t="s">
        <v>1469</v>
      </c>
      <c r="I141" s="1" t="s">
        <v>1470</v>
      </c>
      <c r="J141" s="1" t="s">
        <v>1471</v>
      </c>
      <c r="K141" s="1" t="s">
        <v>1472</v>
      </c>
      <c r="L141" s="1" t="s">
        <v>1473</v>
      </c>
      <c r="M141" s="1" t="s">
        <v>1474</v>
      </c>
      <c r="N141" s="1" t="s">
        <v>1475</v>
      </c>
      <c r="O141" s="1" t="s">
        <v>1476</v>
      </c>
      <c r="P141" s="1" t="s">
        <v>1463</v>
      </c>
    </row>
    <row r="142" spans="1:16" ht="14.25">
      <c r="A142" s="44">
        <v>141</v>
      </c>
      <c r="B142" s="1" t="s">
        <v>1477</v>
      </c>
      <c r="C142" s="1" t="s">
        <v>1478</v>
      </c>
      <c r="D142" s="1" t="s">
        <v>1479</v>
      </c>
      <c r="E142" s="1" t="s">
        <v>1480</v>
      </c>
      <c r="F142" s="1" t="s">
        <v>1481</v>
      </c>
      <c r="G142" s="1" t="s">
        <v>1482</v>
      </c>
      <c r="H142" s="1" t="s">
        <v>1483</v>
      </c>
      <c r="I142" s="1" t="s">
        <v>1484</v>
      </c>
      <c r="J142" s="1" t="s">
        <v>1485</v>
      </c>
      <c r="K142" s="1" t="s">
        <v>1486</v>
      </c>
      <c r="L142" s="1" t="s">
        <v>1487</v>
      </c>
      <c r="M142" s="1" t="s">
        <v>1488</v>
      </c>
      <c r="N142" s="1" t="s">
        <v>1489</v>
      </c>
      <c r="O142" s="1" t="s">
        <v>1490</v>
      </c>
      <c r="P142" s="1" t="s">
        <v>1477</v>
      </c>
    </row>
    <row r="143" spans="1:16" ht="14.25">
      <c r="A143" s="44">
        <v>142</v>
      </c>
      <c r="B143" s="1" t="s">
        <v>1491</v>
      </c>
      <c r="C143" s="1" t="s">
        <v>1492</v>
      </c>
      <c r="D143" s="1" t="s">
        <v>1493</v>
      </c>
      <c r="E143" s="1" t="s">
        <v>1494</v>
      </c>
      <c r="F143" s="1" t="s">
        <v>1495</v>
      </c>
      <c r="G143" s="1" t="s">
        <v>1496</v>
      </c>
      <c r="H143" s="1" t="s">
        <v>1497</v>
      </c>
      <c r="I143" s="1" t="s">
        <v>1498</v>
      </c>
      <c r="J143" s="1" t="s">
        <v>1499</v>
      </c>
      <c r="K143" s="1" t="s">
        <v>1500</v>
      </c>
      <c r="L143" s="1" t="s">
        <v>1501</v>
      </c>
      <c r="M143" s="1" t="s">
        <v>1502</v>
      </c>
      <c r="N143" s="1" t="s">
        <v>1503</v>
      </c>
      <c r="O143" s="1" t="s">
        <v>1504</v>
      </c>
      <c r="P143" s="1" t="s">
        <v>1491</v>
      </c>
    </row>
    <row r="144" spans="1:16" ht="14.25">
      <c r="A144" s="44">
        <v>143</v>
      </c>
      <c r="B144" s="1" t="s">
        <v>1505</v>
      </c>
      <c r="C144" s="1" t="s">
        <v>1506</v>
      </c>
      <c r="D144" s="1" t="s">
        <v>1507</v>
      </c>
      <c r="E144" s="1" t="s">
        <v>1508</v>
      </c>
      <c r="F144" s="1" t="s">
        <v>1509</v>
      </c>
      <c r="G144" s="1" t="s">
        <v>1510</v>
      </c>
      <c r="H144" s="1" t="s">
        <v>1511</v>
      </c>
      <c r="I144" s="1" t="s">
        <v>1512</v>
      </c>
      <c r="J144" s="1" t="s">
        <v>1513</v>
      </c>
      <c r="K144" s="1" t="s">
        <v>1514</v>
      </c>
      <c r="L144" s="1" t="s">
        <v>1515</v>
      </c>
      <c r="M144" s="1" t="s">
        <v>1516</v>
      </c>
      <c r="N144" s="1" t="s">
        <v>1517</v>
      </c>
      <c r="O144" s="1" t="s">
        <v>1518</v>
      </c>
      <c r="P144" s="1" t="s">
        <v>1505</v>
      </c>
    </row>
    <row r="145" spans="1:16" ht="14.25">
      <c r="A145" s="44">
        <v>144</v>
      </c>
      <c r="B145" s="1" t="s">
        <v>1519</v>
      </c>
      <c r="C145" s="1" t="s">
        <v>1520</v>
      </c>
      <c r="D145" s="1" t="s">
        <v>1521</v>
      </c>
      <c r="E145" s="1" t="s">
        <v>1522</v>
      </c>
      <c r="F145" s="1" t="s">
        <v>1523</v>
      </c>
      <c r="G145" s="1" t="s">
        <v>1524</v>
      </c>
      <c r="H145" s="1" t="s">
        <v>1525</v>
      </c>
      <c r="I145" s="1" t="s">
        <v>1526</v>
      </c>
      <c r="J145" s="1" t="s">
        <v>1527</v>
      </c>
      <c r="K145" s="1" t="s">
        <v>1528</v>
      </c>
      <c r="L145" s="1" t="s">
        <v>1529</v>
      </c>
      <c r="M145" s="1" t="s">
        <v>1530</v>
      </c>
      <c r="N145" s="1" t="s">
        <v>1531</v>
      </c>
      <c r="O145" s="1" t="s">
        <v>1532</v>
      </c>
      <c r="P145" s="1" t="s">
        <v>1519</v>
      </c>
    </row>
    <row r="146" spans="1:16" ht="14.25">
      <c r="A146" s="44">
        <v>145</v>
      </c>
      <c r="B146" s="1" t="s">
        <v>1533</v>
      </c>
      <c r="C146" s="1" t="s">
        <v>1534</v>
      </c>
      <c r="D146" s="1" t="s">
        <v>1535</v>
      </c>
      <c r="E146" s="1" t="s">
        <v>1536</v>
      </c>
      <c r="F146" s="1" t="s">
        <v>1537</v>
      </c>
      <c r="G146" s="1" t="s">
        <v>1538</v>
      </c>
      <c r="H146" s="1" t="s">
        <v>1539</v>
      </c>
      <c r="I146" s="1" t="s">
        <v>1540</v>
      </c>
      <c r="J146" s="1" t="s">
        <v>1541</v>
      </c>
      <c r="K146" s="1" t="s">
        <v>1542</v>
      </c>
      <c r="L146" s="1" t="s">
        <v>1543</v>
      </c>
      <c r="M146" s="1" t="s">
        <v>1544</v>
      </c>
      <c r="N146" s="1" t="s">
        <v>1545</v>
      </c>
      <c r="O146" s="1" t="s">
        <v>1546</v>
      </c>
      <c r="P146" s="1" t="s">
        <v>1533</v>
      </c>
    </row>
    <row r="147" spans="1:16" ht="14.25">
      <c r="A147" s="44">
        <v>146</v>
      </c>
      <c r="B147" s="1" t="s">
        <v>1547</v>
      </c>
      <c r="C147" s="1" t="s">
        <v>1548</v>
      </c>
      <c r="D147" s="1" t="s">
        <v>1549</v>
      </c>
      <c r="E147" s="1" t="s">
        <v>1550</v>
      </c>
      <c r="F147" s="1" t="s">
        <v>1551</v>
      </c>
      <c r="G147" s="1" t="s">
        <v>1552</v>
      </c>
      <c r="H147" s="1" t="s">
        <v>1553</v>
      </c>
      <c r="I147" s="1" t="s">
        <v>1554</v>
      </c>
      <c r="J147" s="1" t="s">
        <v>1555</v>
      </c>
      <c r="K147" s="1" t="s">
        <v>1556</v>
      </c>
      <c r="L147" s="1" t="s">
        <v>1557</v>
      </c>
      <c r="M147" s="1" t="s">
        <v>1558</v>
      </c>
      <c r="N147" s="1" t="s">
        <v>1559</v>
      </c>
      <c r="O147" s="1" t="s">
        <v>1560</v>
      </c>
      <c r="P147" s="1" t="s">
        <v>1547</v>
      </c>
    </row>
    <row r="148" spans="1:16" ht="14.25">
      <c r="A148" s="44">
        <v>147</v>
      </c>
      <c r="B148" s="1" t="s">
        <v>1561</v>
      </c>
      <c r="C148" s="1" t="s">
        <v>1562</v>
      </c>
      <c r="D148" s="1" t="s">
        <v>1563</v>
      </c>
      <c r="E148" s="1" t="s">
        <v>1564</v>
      </c>
      <c r="F148" s="1" t="s">
        <v>1565</v>
      </c>
      <c r="G148" s="1" t="s">
        <v>1566</v>
      </c>
      <c r="H148" s="1" t="s">
        <v>1567</v>
      </c>
      <c r="I148" s="1" t="s">
        <v>1568</v>
      </c>
      <c r="J148" s="1" t="s">
        <v>1569</v>
      </c>
      <c r="K148" s="1" t="s">
        <v>1570</v>
      </c>
      <c r="L148" s="1" t="s">
        <v>1571</v>
      </c>
      <c r="M148" s="1" t="s">
        <v>1572</v>
      </c>
      <c r="N148" s="1" t="s">
        <v>1573</v>
      </c>
      <c r="O148" s="1" t="s">
        <v>1574</v>
      </c>
      <c r="P148" s="1" t="s">
        <v>1561</v>
      </c>
    </row>
    <row r="149" spans="1:16" ht="14.25">
      <c r="A149" s="44">
        <v>148</v>
      </c>
      <c r="B149" s="1" t="s">
        <v>1575</v>
      </c>
      <c r="C149" s="1" t="s">
        <v>1576</v>
      </c>
      <c r="D149" s="1" t="s">
        <v>1577</v>
      </c>
      <c r="E149" s="1" t="s">
        <v>1578</v>
      </c>
      <c r="F149" s="1" t="s">
        <v>1579</v>
      </c>
      <c r="G149" s="1" t="s">
        <v>1580</v>
      </c>
      <c r="H149" s="1" t="s">
        <v>1581</v>
      </c>
      <c r="I149" s="1" t="s">
        <v>1582</v>
      </c>
      <c r="J149" s="1" t="s">
        <v>1583</v>
      </c>
      <c r="K149" s="1" t="s">
        <v>1584</v>
      </c>
      <c r="L149" s="1" t="s">
        <v>1585</v>
      </c>
      <c r="M149" s="1" t="s">
        <v>1586</v>
      </c>
      <c r="N149" s="1" t="s">
        <v>1587</v>
      </c>
      <c r="O149" s="1" t="s">
        <v>1588</v>
      </c>
      <c r="P149" s="1" t="s">
        <v>1575</v>
      </c>
    </row>
    <row r="150" spans="1:16" ht="14.25">
      <c r="A150" s="44">
        <v>149</v>
      </c>
      <c r="B150" s="1" t="s">
        <v>1589</v>
      </c>
      <c r="C150" s="1" t="s">
        <v>1590</v>
      </c>
      <c r="D150" s="1" t="s">
        <v>1591</v>
      </c>
      <c r="E150" s="1" t="s">
        <v>1592</v>
      </c>
      <c r="F150" s="1" t="s">
        <v>1593</v>
      </c>
      <c r="G150" s="1" t="s">
        <v>1594</v>
      </c>
      <c r="H150" s="1" t="s">
        <v>1595</v>
      </c>
      <c r="I150" s="1" t="s">
        <v>1596</v>
      </c>
      <c r="J150" s="1" t="s">
        <v>1597</v>
      </c>
      <c r="K150" s="1" t="s">
        <v>1598</v>
      </c>
      <c r="L150" s="1" t="s">
        <v>1599</v>
      </c>
      <c r="M150" s="1" t="s">
        <v>1600</v>
      </c>
      <c r="N150" s="1" t="s">
        <v>1601</v>
      </c>
      <c r="O150" s="1" t="s">
        <v>1602</v>
      </c>
      <c r="P150" s="1" t="s">
        <v>1589</v>
      </c>
    </row>
    <row r="151" spans="1:16" ht="14.25">
      <c r="A151" s="44">
        <v>150</v>
      </c>
      <c r="B151" s="1" t="s">
        <v>1603</v>
      </c>
      <c r="C151" s="1" t="s">
        <v>1534</v>
      </c>
      <c r="D151" s="1" t="s">
        <v>1604</v>
      </c>
      <c r="E151" s="1" t="s">
        <v>1605</v>
      </c>
      <c r="F151" s="1" t="s">
        <v>1606</v>
      </c>
      <c r="G151" s="1" t="s">
        <v>1607</v>
      </c>
      <c r="H151" s="1" t="s">
        <v>1608</v>
      </c>
      <c r="I151" s="1" t="s">
        <v>1609</v>
      </c>
      <c r="J151" s="1" t="s">
        <v>1610</v>
      </c>
      <c r="K151" s="1" t="s">
        <v>1611</v>
      </c>
      <c r="L151" s="1" t="s">
        <v>1612</v>
      </c>
      <c r="M151" s="1" t="s">
        <v>1613</v>
      </c>
      <c r="N151" s="1" t="s">
        <v>1614</v>
      </c>
      <c r="O151" s="1" t="s">
        <v>1615</v>
      </c>
      <c r="P151" s="1" t="s">
        <v>1603</v>
      </c>
    </row>
    <row r="152" spans="1:16" ht="14.25">
      <c r="A152" s="44">
        <v>151</v>
      </c>
      <c r="B152" s="1" t="s">
        <v>1616</v>
      </c>
      <c r="C152" s="1" t="s">
        <v>1617</v>
      </c>
      <c r="D152" s="1" t="s">
        <v>1618</v>
      </c>
      <c r="E152" s="1" t="s">
        <v>1619</v>
      </c>
      <c r="F152" s="1" t="s">
        <v>1620</v>
      </c>
      <c r="G152" s="1" t="s">
        <v>1621</v>
      </c>
      <c r="H152" s="1" t="s">
        <v>1622</v>
      </c>
      <c r="I152" s="1" t="s">
        <v>1623</v>
      </c>
      <c r="J152" s="1" t="s">
        <v>1624</v>
      </c>
      <c r="K152" s="1" t="s">
        <v>1625</v>
      </c>
      <c r="L152" s="1" t="s">
        <v>1626</v>
      </c>
      <c r="M152" s="1" t="s">
        <v>1627</v>
      </c>
      <c r="N152" s="1" t="s">
        <v>1628</v>
      </c>
      <c r="O152" s="1" t="s">
        <v>1629</v>
      </c>
      <c r="P152" s="1" t="s">
        <v>1616</v>
      </c>
    </row>
    <row r="153" spans="1:16" ht="14.25">
      <c r="A153" s="44">
        <v>152</v>
      </c>
      <c r="B153" s="1" t="s">
        <v>1630</v>
      </c>
      <c r="C153" s="1" t="s">
        <v>1631</v>
      </c>
      <c r="D153" s="1" t="s">
        <v>1631</v>
      </c>
      <c r="E153" s="1" t="s">
        <v>1632</v>
      </c>
      <c r="F153" s="1" t="s">
        <v>1551</v>
      </c>
      <c r="G153" s="1" t="s">
        <v>1633</v>
      </c>
      <c r="H153" s="1" t="s">
        <v>1634</v>
      </c>
      <c r="I153" s="1" t="s">
        <v>1635</v>
      </c>
      <c r="J153" s="1" t="s">
        <v>1636</v>
      </c>
      <c r="K153" s="1" t="s">
        <v>1556</v>
      </c>
      <c r="L153" s="1" t="s">
        <v>1637</v>
      </c>
      <c r="M153" s="1" t="s">
        <v>1638</v>
      </c>
      <c r="N153" s="1" t="s">
        <v>1639</v>
      </c>
      <c r="O153" s="1" t="s">
        <v>1556</v>
      </c>
      <c r="P153" s="1" t="s">
        <v>1630</v>
      </c>
    </row>
    <row r="154" spans="1:16" ht="14.25">
      <c r="A154" s="44">
        <v>153</v>
      </c>
      <c r="B154" s="1" t="s">
        <v>1640</v>
      </c>
      <c r="C154" s="1" t="s">
        <v>1641</v>
      </c>
      <c r="D154" s="1" t="s">
        <v>1642</v>
      </c>
      <c r="E154" s="1" t="s">
        <v>1643</v>
      </c>
      <c r="F154" s="1" t="s">
        <v>1644</v>
      </c>
      <c r="G154" s="1" t="s">
        <v>1645</v>
      </c>
      <c r="H154" s="1" t="s">
        <v>1646</v>
      </c>
      <c r="I154" s="1" t="s">
        <v>1647</v>
      </c>
      <c r="J154" s="1" t="s">
        <v>1648</v>
      </c>
      <c r="K154" s="1" t="s">
        <v>1649</v>
      </c>
      <c r="L154" s="1" t="s">
        <v>1650</v>
      </c>
      <c r="M154" s="1" t="s">
        <v>1651</v>
      </c>
      <c r="N154" s="1" t="s">
        <v>1652</v>
      </c>
      <c r="O154" s="1" t="s">
        <v>1653</v>
      </c>
      <c r="P154" s="1" t="s">
        <v>1640</v>
      </c>
    </row>
    <row r="155" spans="1:16" ht="14.25">
      <c r="A155" s="44">
        <v>154</v>
      </c>
      <c r="B155" s="1" t="s">
        <v>1654</v>
      </c>
      <c r="C155" s="1" t="s">
        <v>1655</v>
      </c>
      <c r="D155" s="1" t="s">
        <v>1656</v>
      </c>
      <c r="E155" s="1" t="s">
        <v>1657</v>
      </c>
      <c r="F155" s="1" t="s">
        <v>1658</v>
      </c>
      <c r="G155" s="1" t="s">
        <v>1659</v>
      </c>
      <c r="H155" s="1" t="s">
        <v>1660</v>
      </c>
      <c r="I155" s="1" t="s">
        <v>1661</v>
      </c>
      <c r="J155" s="1" t="s">
        <v>1662</v>
      </c>
      <c r="K155" s="1" t="s">
        <v>1663</v>
      </c>
      <c r="L155" s="1" t="s">
        <v>1664</v>
      </c>
      <c r="M155" s="1" t="s">
        <v>1665</v>
      </c>
      <c r="N155" s="1" t="s">
        <v>1666</v>
      </c>
      <c r="O155" s="1" t="s">
        <v>1667</v>
      </c>
      <c r="P155" s="1" t="s">
        <v>1654</v>
      </c>
    </row>
    <row r="156" spans="1:16" ht="14.25">
      <c r="A156" s="44">
        <v>155</v>
      </c>
      <c r="B156" s="1" t="s">
        <v>1668</v>
      </c>
      <c r="C156" s="1" t="s">
        <v>1669</v>
      </c>
      <c r="D156" s="1" t="s">
        <v>1670</v>
      </c>
      <c r="E156" s="1" t="s">
        <v>1671</v>
      </c>
      <c r="F156" s="1" t="s">
        <v>1672</v>
      </c>
      <c r="G156" s="1" t="s">
        <v>1673</v>
      </c>
      <c r="H156" s="1" t="s">
        <v>1674</v>
      </c>
      <c r="I156" s="1" t="s">
        <v>1675</v>
      </c>
      <c r="J156" s="1" t="s">
        <v>1676</v>
      </c>
      <c r="K156" s="1" t="s">
        <v>1677</v>
      </c>
      <c r="L156" s="1" t="s">
        <v>1678</v>
      </c>
      <c r="M156" s="1" t="s">
        <v>1679</v>
      </c>
      <c r="N156" s="1" t="s">
        <v>1680</v>
      </c>
      <c r="O156" s="1" t="s">
        <v>1681</v>
      </c>
      <c r="P156" s="1" t="s">
        <v>1668</v>
      </c>
    </row>
    <row r="157" spans="1:16" ht="14.25">
      <c r="A157" s="44">
        <v>156</v>
      </c>
      <c r="B157" s="1" t="s">
        <v>1682</v>
      </c>
      <c r="C157" s="1" t="s">
        <v>1683</v>
      </c>
      <c r="D157" s="1" t="s">
        <v>1684</v>
      </c>
      <c r="E157" s="1" t="s">
        <v>1685</v>
      </c>
      <c r="F157" s="1" t="s">
        <v>1682</v>
      </c>
      <c r="G157" s="1" t="s">
        <v>1686</v>
      </c>
      <c r="H157" s="1" t="s">
        <v>1687</v>
      </c>
      <c r="I157" s="1" t="s">
        <v>1688</v>
      </c>
      <c r="J157" s="1" t="s">
        <v>1689</v>
      </c>
      <c r="K157" s="1" t="s">
        <v>1690</v>
      </c>
      <c r="L157" s="1" t="s">
        <v>1691</v>
      </c>
      <c r="M157" s="1" t="s">
        <v>1692</v>
      </c>
      <c r="N157" s="1" t="s">
        <v>1693</v>
      </c>
      <c r="O157" s="1" t="s">
        <v>1694</v>
      </c>
      <c r="P157" s="1" t="s">
        <v>1682</v>
      </c>
    </row>
    <row r="158" spans="1:16" ht="14.25">
      <c r="A158" s="44">
        <v>157</v>
      </c>
      <c r="B158" s="1" t="s">
        <v>1695</v>
      </c>
      <c r="C158" s="1" t="s">
        <v>1696</v>
      </c>
      <c r="D158" s="1" t="s">
        <v>1697</v>
      </c>
      <c r="E158" s="1" t="s">
        <v>1698</v>
      </c>
      <c r="F158" s="1" t="s">
        <v>1699</v>
      </c>
      <c r="G158" s="1" t="s">
        <v>1700</v>
      </c>
      <c r="H158" s="1" t="s">
        <v>1701</v>
      </c>
      <c r="I158" s="1" t="s">
        <v>1702</v>
      </c>
      <c r="J158" s="1" t="s">
        <v>1703</v>
      </c>
      <c r="K158" s="1" t="s">
        <v>1704</v>
      </c>
      <c r="L158" s="1" t="s">
        <v>1705</v>
      </c>
      <c r="M158" s="1" t="s">
        <v>1706</v>
      </c>
      <c r="N158" s="1" t="s">
        <v>1707</v>
      </c>
      <c r="O158" s="1" t="s">
        <v>1708</v>
      </c>
      <c r="P158" s="1" t="s">
        <v>1695</v>
      </c>
    </row>
    <row r="159" spans="1:16" ht="14.25">
      <c r="A159" s="44">
        <v>158</v>
      </c>
      <c r="B159" s="1" t="s">
        <v>1709</v>
      </c>
      <c r="C159" s="1" t="s">
        <v>1710</v>
      </c>
      <c r="D159" s="1" t="s">
        <v>1709</v>
      </c>
      <c r="E159" s="1" t="s">
        <v>1711</v>
      </c>
      <c r="F159" s="1" t="s">
        <v>1709</v>
      </c>
      <c r="G159" s="1" t="s">
        <v>1709</v>
      </c>
      <c r="H159" s="1" t="s">
        <v>1709</v>
      </c>
      <c r="I159" s="1" t="s">
        <v>1709</v>
      </c>
      <c r="J159" s="1" t="s">
        <v>1709</v>
      </c>
      <c r="K159" s="1" t="s">
        <v>1709</v>
      </c>
      <c r="L159" s="1" t="s">
        <v>1712</v>
      </c>
      <c r="M159" s="1" t="s">
        <v>1709</v>
      </c>
      <c r="N159" s="1" t="s">
        <v>1709</v>
      </c>
      <c r="O159" s="1" t="s">
        <v>1713</v>
      </c>
      <c r="P159" s="1" t="s">
        <v>1709</v>
      </c>
    </row>
    <row r="160" spans="1:16" ht="14.25">
      <c r="A160" s="44">
        <v>159</v>
      </c>
      <c r="B160" s="1" t="s">
        <v>1714</v>
      </c>
      <c r="C160" s="1" t="s">
        <v>1715</v>
      </c>
      <c r="D160" s="1" t="s">
        <v>1716</v>
      </c>
      <c r="E160" s="1" t="s">
        <v>1717</v>
      </c>
      <c r="F160" s="1" t="s">
        <v>1718</v>
      </c>
      <c r="G160" s="1" t="s">
        <v>1719</v>
      </c>
      <c r="H160" s="1" t="s">
        <v>1720</v>
      </c>
      <c r="I160" s="1" t="s">
        <v>1721</v>
      </c>
      <c r="J160" s="1" t="s">
        <v>1722</v>
      </c>
      <c r="K160" s="1" t="s">
        <v>1723</v>
      </c>
      <c r="L160" s="1" t="s">
        <v>1724</v>
      </c>
      <c r="M160" s="1" t="s">
        <v>1725</v>
      </c>
      <c r="N160" s="1" t="s">
        <v>1725</v>
      </c>
      <c r="O160" s="1" t="s">
        <v>1726</v>
      </c>
      <c r="P160" s="1" t="s">
        <v>1714</v>
      </c>
    </row>
    <row r="161" spans="1:16" ht="14.25">
      <c r="A161" s="44">
        <v>160</v>
      </c>
      <c r="B161" s="1" t="s">
        <v>1727</v>
      </c>
      <c r="C161" s="1" t="s">
        <v>1728</v>
      </c>
      <c r="D161" s="1" t="s">
        <v>1729</v>
      </c>
      <c r="E161" s="1" t="s">
        <v>1730</v>
      </c>
      <c r="F161" s="1" t="s">
        <v>1731</v>
      </c>
      <c r="G161" s="1" t="s">
        <v>1732</v>
      </c>
      <c r="H161" s="1" t="s">
        <v>1733</v>
      </c>
      <c r="I161" s="1" t="s">
        <v>1734</v>
      </c>
      <c r="J161" s="1" t="s">
        <v>1735</v>
      </c>
      <c r="K161" s="1" t="s">
        <v>1736</v>
      </c>
      <c r="L161" s="1" t="s">
        <v>1737</v>
      </c>
      <c r="M161" s="1" t="s">
        <v>1738</v>
      </c>
      <c r="N161" s="1" t="s">
        <v>1739</v>
      </c>
      <c r="O161" s="1" t="s">
        <v>1740</v>
      </c>
      <c r="P161" s="1" t="s">
        <v>1727</v>
      </c>
    </row>
    <row r="162" spans="1:16" ht="14.25">
      <c r="A162" s="44">
        <v>161</v>
      </c>
      <c r="B162" s="1" t="s">
        <v>1741</v>
      </c>
      <c r="C162" s="1" t="s">
        <v>1742</v>
      </c>
      <c r="D162" s="1" t="s">
        <v>1743</v>
      </c>
      <c r="E162" s="1" t="s">
        <v>1744</v>
      </c>
      <c r="F162" s="1" t="s">
        <v>1745</v>
      </c>
      <c r="G162" s="1" t="s">
        <v>1746</v>
      </c>
      <c r="H162" s="1" t="s">
        <v>1747</v>
      </c>
      <c r="I162" s="1" t="s">
        <v>1748</v>
      </c>
      <c r="J162" s="1" t="s">
        <v>1749</v>
      </c>
      <c r="K162" s="1" t="s">
        <v>1750</v>
      </c>
      <c r="L162" s="1" t="s">
        <v>1751</v>
      </c>
      <c r="M162" s="1" t="s">
        <v>1752</v>
      </c>
      <c r="N162" s="1" t="s">
        <v>1753</v>
      </c>
      <c r="O162" s="1" t="s">
        <v>1754</v>
      </c>
      <c r="P162" s="1" t="s">
        <v>1741</v>
      </c>
    </row>
    <row r="163" spans="1:16" ht="14.25">
      <c r="A163" s="44">
        <v>162</v>
      </c>
      <c r="B163" s="1" t="s">
        <v>1755</v>
      </c>
      <c r="C163" s="1" t="s">
        <v>1756</v>
      </c>
      <c r="D163" s="1" t="s">
        <v>1757</v>
      </c>
      <c r="E163" s="1" t="s">
        <v>1758</v>
      </c>
      <c r="F163" s="1" t="s">
        <v>1759</v>
      </c>
      <c r="G163" s="1" t="s">
        <v>1760</v>
      </c>
      <c r="H163" s="1" t="s">
        <v>1761</v>
      </c>
      <c r="I163" s="1" t="s">
        <v>1762</v>
      </c>
      <c r="J163" s="1" t="s">
        <v>1763</v>
      </c>
      <c r="K163" s="1" t="s">
        <v>1764</v>
      </c>
      <c r="L163" s="1" t="s">
        <v>1765</v>
      </c>
      <c r="M163" s="1" t="s">
        <v>1766</v>
      </c>
      <c r="N163" s="1" t="s">
        <v>1767</v>
      </c>
      <c r="O163" s="1" t="s">
        <v>1768</v>
      </c>
      <c r="P163" s="1" t="s">
        <v>1755</v>
      </c>
    </row>
    <row r="164" spans="1:16" ht="14.25">
      <c r="A164" s="44">
        <v>163</v>
      </c>
      <c r="B164" s="1" t="s">
        <v>1769</v>
      </c>
      <c r="C164" s="1" t="s">
        <v>1770</v>
      </c>
      <c r="D164" s="1" t="s">
        <v>1771</v>
      </c>
      <c r="E164" s="1" t="s">
        <v>1772</v>
      </c>
      <c r="F164" s="1" t="s">
        <v>1773</v>
      </c>
      <c r="G164" s="1" t="s">
        <v>1774</v>
      </c>
      <c r="H164" s="1" t="s">
        <v>1775</v>
      </c>
      <c r="I164" s="1" t="s">
        <v>1776</v>
      </c>
      <c r="J164" s="1" t="s">
        <v>1777</v>
      </c>
      <c r="K164" s="1" t="s">
        <v>1778</v>
      </c>
      <c r="L164" s="1" t="s">
        <v>1779</v>
      </c>
      <c r="M164" s="1" t="s">
        <v>1780</v>
      </c>
      <c r="N164" s="1" t="s">
        <v>1781</v>
      </c>
      <c r="O164" s="1" t="s">
        <v>1782</v>
      </c>
      <c r="P164" s="1" t="s">
        <v>1769</v>
      </c>
    </row>
    <row r="165" spans="1:16" ht="14.25">
      <c r="A165" s="44">
        <v>164</v>
      </c>
      <c r="B165" s="1" t="s">
        <v>1783</v>
      </c>
      <c r="C165" s="1" t="s">
        <v>1784</v>
      </c>
      <c r="D165" s="1" t="s">
        <v>1785</v>
      </c>
      <c r="E165" s="1" t="s">
        <v>1786</v>
      </c>
      <c r="F165" s="1" t="s">
        <v>1787</v>
      </c>
      <c r="G165" s="1" t="s">
        <v>1788</v>
      </c>
      <c r="H165" s="1" t="s">
        <v>1789</v>
      </c>
      <c r="I165" s="1" t="s">
        <v>1790</v>
      </c>
      <c r="J165" s="1" t="s">
        <v>1791</v>
      </c>
      <c r="K165" s="1" t="s">
        <v>1792</v>
      </c>
      <c r="L165" s="1" t="s">
        <v>1793</v>
      </c>
      <c r="M165" s="1" t="s">
        <v>1794</v>
      </c>
      <c r="N165" s="1" t="s">
        <v>1795</v>
      </c>
      <c r="O165" s="1" t="s">
        <v>1796</v>
      </c>
      <c r="P165" s="1" t="s">
        <v>1783</v>
      </c>
    </row>
    <row r="166" spans="1:16" ht="14.25">
      <c r="A166" s="44">
        <v>165</v>
      </c>
      <c r="B166" s="1" t="s">
        <v>1797</v>
      </c>
      <c r="C166" s="1" t="s">
        <v>1798</v>
      </c>
      <c r="D166" s="1" t="s">
        <v>1799</v>
      </c>
      <c r="E166" s="1" t="s">
        <v>1800</v>
      </c>
      <c r="F166" s="1" t="s">
        <v>1801</v>
      </c>
      <c r="G166" s="1" t="s">
        <v>1802</v>
      </c>
      <c r="H166" s="1" t="s">
        <v>1803</v>
      </c>
      <c r="I166" s="1" t="s">
        <v>1804</v>
      </c>
      <c r="J166" s="1" t="s">
        <v>1805</v>
      </c>
      <c r="K166" s="1" t="s">
        <v>1806</v>
      </c>
      <c r="L166" s="1" t="s">
        <v>1807</v>
      </c>
      <c r="M166" s="1" t="s">
        <v>1808</v>
      </c>
      <c r="N166" s="1" t="s">
        <v>1809</v>
      </c>
      <c r="O166" s="1" t="s">
        <v>1810</v>
      </c>
      <c r="P166" s="1" t="s">
        <v>1797</v>
      </c>
    </row>
    <row r="167" spans="1:16" ht="14.25">
      <c r="A167" s="44">
        <v>166</v>
      </c>
      <c r="B167" s="1" t="s">
        <v>1811</v>
      </c>
      <c r="C167" s="1" t="s">
        <v>1812</v>
      </c>
      <c r="D167" s="1" t="s">
        <v>1813</v>
      </c>
      <c r="E167" s="1" t="s">
        <v>1814</v>
      </c>
      <c r="F167" s="1" t="s">
        <v>1815</v>
      </c>
      <c r="G167" s="1" t="s">
        <v>1816</v>
      </c>
      <c r="H167" s="1" t="s">
        <v>1817</v>
      </c>
      <c r="I167" s="1" t="s">
        <v>1818</v>
      </c>
      <c r="J167" s="1" t="s">
        <v>1819</v>
      </c>
      <c r="K167" s="1" t="s">
        <v>1820</v>
      </c>
      <c r="L167" s="1" t="s">
        <v>1821</v>
      </c>
      <c r="M167" s="1" t="s">
        <v>1822</v>
      </c>
      <c r="N167" s="1" t="s">
        <v>1822</v>
      </c>
      <c r="O167" s="1" t="s">
        <v>1823</v>
      </c>
      <c r="P167" s="1" t="s">
        <v>1811</v>
      </c>
    </row>
    <row r="168" spans="1:16" ht="14.25">
      <c r="A168" s="44">
        <v>167</v>
      </c>
      <c r="B168" s="1" t="s">
        <v>1824</v>
      </c>
      <c r="C168" s="1" t="s">
        <v>1825</v>
      </c>
      <c r="D168" s="1" t="s">
        <v>1826</v>
      </c>
      <c r="E168" s="1" t="s">
        <v>1827</v>
      </c>
      <c r="F168" s="1" t="s">
        <v>1828</v>
      </c>
      <c r="G168" s="1" t="s">
        <v>1829</v>
      </c>
      <c r="H168" s="1" t="s">
        <v>1830</v>
      </c>
      <c r="I168" s="1" t="s">
        <v>1831</v>
      </c>
      <c r="J168" s="1" t="s">
        <v>1832</v>
      </c>
      <c r="K168" s="1" t="s">
        <v>1833</v>
      </c>
      <c r="L168" s="1" t="s">
        <v>1834</v>
      </c>
      <c r="M168" s="1" t="s">
        <v>1835</v>
      </c>
      <c r="N168" s="1" t="s">
        <v>1836</v>
      </c>
      <c r="O168" s="1" t="s">
        <v>1837</v>
      </c>
      <c r="P168" s="1" t="s">
        <v>1824</v>
      </c>
    </row>
    <row r="169" spans="1:16" ht="14.25">
      <c r="A169" s="44">
        <v>168</v>
      </c>
      <c r="B169" s="1" t="s">
        <v>1838</v>
      </c>
      <c r="C169" s="1" t="s">
        <v>1839</v>
      </c>
      <c r="D169" s="1" t="s">
        <v>1840</v>
      </c>
      <c r="E169" s="1" t="s">
        <v>1841</v>
      </c>
      <c r="F169" s="1" t="s">
        <v>1842</v>
      </c>
      <c r="G169" s="1" t="s">
        <v>1843</v>
      </c>
      <c r="H169" s="1" t="s">
        <v>1844</v>
      </c>
      <c r="I169" s="1" t="s">
        <v>1845</v>
      </c>
      <c r="J169" s="1" t="s">
        <v>1846</v>
      </c>
      <c r="K169" s="1" t="s">
        <v>1847</v>
      </c>
      <c r="L169" s="1" t="s">
        <v>1848</v>
      </c>
      <c r="M169" s="1" t="s">
        <v>1849</v>
      </c>
      <c r="N169" s="1" t="s">
        <v>1850</v>
      </c>
      <c r="O169" s="1" t="s">
        <v>1851</v>
      </c>
      <c r="P169" s="1" t="s">
        <v>1838</v>
      </c>
    </row>
    <row r="170" spans="1:16" ht="14.25">
      <c r="A170" s="44">
        <v>169</v>
      </c>
      <c r="B170" s="1" t="s">
        <v>1852</v>
      </c>
      <c r="C170" s="1" t="s">
        <v>1853</v>
      </c>
      <c r="D170" s="1" t="s">
        <v>1854</v>
      </c>
      <c r="E170" s="1" t="s">
        <v>1855</v>
      </c>
      <c r="F170" s="1" t="s">
        <v>1856</v>
      </c>
      <c r="G170" s="1" t="s">
        <v>1857</v>
      </c>
      <c r="H170" s="1" t="s">
        <v>1858</v>
      </c>
      <c r="I170" s="1" t="s">
        <v>1859</v>
      </c>
      <c r="J170" s="1" t="s">
        <v>1860</v>
      </c>
      <c r="K170" s="1" t="s">
        <v>1861</v>
      </c>
      <c r="L170" s="1" t="s">
        <v>1862</v>
      </c>
      <c r="M170" s="1" t="s">
        <v>1863</v>
      </c>
      <c r="N170" s="1" t="s">
        <v>1864</v>
      </c>
      <c r="O170" s="1" t="s">
        <v>1865</v>
      </c>
      <c r="P170" s="1" t="s">
        <v>1852</v>
      </c>
    </row>
    <row r="171" spans="1:16" ht="14.25">
      <c r="A171" s="44">
        <v>170</v>
      </c>
      <c r="B171" s="1" t="s">
        <v>1866</v>
      </c>
      <c r="C171" s="1" t="s">
        <v>1867</v>
      </c>
      <c r="D171" s="1" t="s">
        <v>1868</v>
      </c>
      <c r="E171" s="1" t="s">
        <v>1869</v>
      </c>
      <c r="F171" s="1" t="s">
        <v>1870</v>
      </c>
      <c r="G171" s="1" t="s">
        <v>1871</v>
      </c>
      <c r="H171" s="1" t="s">
        <v>1872</v>
      </c>
      <c r="I171" s="1" t="s">
        <v>1873</v>
      </c>
      <c r="J171" s="1" t="s">
        <v>1874</v>
      </c>
      <c r="K171" s="1" t="s">
        <v>1875</v>
      </c>
      <c r="L171" s="1" t="s">
        <v>1876</v>
      </c>
      <c r="M171" s="1" t="s">
        <v>1877</v>
      </c>
      <c r="N171" s="1" t="s">
        <v>1878</v>
      </c>
      <c r="O171" s="1" t="s">
        <v>1879</v>
      </c>
      <c r="P171" s="1" t="s">
        <v>1866</v>
      </c>
    </row>
    <row r="172" spans="1:16" ht="14.25">
      <c r="A172" s="44">
        <v>171</v>
      </c>
      <c r="B172" s="1" t="s">
        <v>1880</v>
      </c>
      <c r="C172" s="1" t="s">
        <v>1881</v>
      </c>
      <c r="D172" s="1" t="s">
        <v>1882</v>
      </c>
      <c r="E172" s="1" t="s">
        <v>1883</v>
      </c>
      <c r="F172" s="1" t="s">
        <v>1884</v>
      </c>
      <c r="G172" s="1" t="s">
        <v>1885</v>
      </c>
      <c r="H172" s="1" t="s">
        <v>1886</v>
      </c>
      <c r="I172" s="1" t="s">
        <v>1887</v>
      </c>
      <c r="J172" s="1" t="s">
        <v>1888</v>
      </c>
      <c r="K172" s="1" t="s">
        <v>1889</v>
      </c>
      <c r="L172" s="1" t="s">
        <v>1890</v>
      </c>
      <c r="M172" s="1" t="s">
        <v>1891</v>
      </c>
      <c r="N172" s="1" t="s">
        <v>1892</v>
      </c>
      <c r="O172" s="1" t="s">
        <v>1893</v>
      </c>
      <c r="P172" s="1" t="s">
        <v>1880</v>
      </c>
    </row>
    <row r="173" spans="1:16" ht="14.25">
      <c r="A173" s="44">
        <v>172</v>
      </c>
      <c r="B173" s="1" t="s">
        <v>1894</v>
      </c>
      <c r="C173" s="1" t="s">
        <v>1895</v>
      </c>
      <c r="D173" s="1" t="s">
        <v>1896</v>
      </c>
      <c r="E173" s="1" t="s">
        <v>1897</v>
      </c>
      <c r="F173" s="1" t="s">
        <v>1898</v>
      </c>
      <c r="G173" s="1" t="s">
        <v>1899</v>
      </c>
      <c r="H173" s="1" t="s">
        <v>1900</v>
      </c>
      <c r="I173" s="1" t="s">
        <v>1901</v>
      </c>
      <c r="J173" s="1" t="s">
        <v>1902</v>
      </c>
      <c r="K173" s="1" t="s">
        <v>1903</v>
      </c>
      <c r="L173" s="1" t="s">
        <v>1904</v>
      </c>
      <c r="M173" s="1" t="s">
        <v>1905</v>
      </c>
      <c r="N173" s="1" t="s">
        <v>1906</v>
      </c>
      <c r="O173" s="1" t="s">
        <v>1907</v>
      </c>
      <c r="P173" s="1" t="s">
        <v>1894</v>
      </c>
    </row>
    <row r="174" spans="1:16" ht="14.25">
      <c r="A174" s="44">
        <v>173</v>
      </c>
      <c r="B174" s="1" t="s">
        <v>1908</v>
      </c>
      <c r="C174" s="1" t="s">
        <v>1909</v>
      </c>
      <c r="D174" s="1" t="s">
        <v>1910</v>
      </c>
      <c r="E174" s="1" t="s">
        <v>1911</v>
      </c>
      <c r="F174" s="1" t="s">
        <v>1912</v>
      </c>
      <c r="G174" s="1" t="s">
        <v>1912</v>
      </c>
      <c r="H174" s="1" t="s">
        <v>1913</v>
      </c>
      <c r="I174" s="1" t="s">
        <v>1912</v>
      </c>
      <c r="J174" s="1" t="s">
        <v>1914</v>
      </c>
      <c r="K174" s="1" t="s">
        <v>1915</v>
      </c>
      <c r="L174" s="1" t="s">
        <v>1916</v>
      </c>
      <c r="M174" s="1" t="s">
        <v>1916</v>
      </c>
      <c r="N174" s="1" t="s">
        <v>1916</v>
      </c>
      <c r="O174" s="1" t="s">
        <v>1917</v>
      </c>
      <c r="P174" s="1" t="s">
        <v>1908</v>
      </c>
    </row>
    <row r="175" spans="1:16" ht="14.25">
      <c r="A175" s="44">
        <v>174</v>
      </c>
      <c r="B175" s="1" t="s">
        <v>1918</v>
      </c>
      <c r="C175" s="1" t="s">
        <v>1919</v>
      </c>
      <c r="D175" s="1" t="s">
        <v>1920</v>
      </c>
      <c r="E175" s="1" t="s">
        <v>1921</v>
      </c>
      <c r="F175" s="1" t="s">
        <v>1922</v>
      </c>
      <c r="G175" s="1" t="s">
        <v>1923</v>
      </c>
      <c r="H175" s="1" t="s">
        <v>1924</v>
      </c>
      <c r="I175" s="1" t="s">
        <v>1925</v>
      </c>
      <c r="J175" s="1" t="s">
        <v>1926</v>
      </c>
      <c r="K175" s="1" t="s">
        <v>1927</v>
      </c>
      <c r="L175" s="1" t="s">
        <v>1928</v>
      </c>
      <c r="M175" s="1" t="s">
        <v>1929</v>
      </c>
      <c r="N175" s="1" t="s">
        <v>1930</v>
      </c>
      <c r="O175" s="1" t="s">
        <v>1931</v>
      </c>
      <c r="P175" s="1" t="s">
        <v>1918</v>
      </c>
    </row>
    <row r="176" spans="1:16" ht="14.25">
      <c r="A176" s="44">
        <v>175</v>
      </c>
      <c r="B176" s="1" t="s">
        <v>1932</v>
      </c>
      <c r="C176" s="1" t="s">
        <v>1933</v>
      </c>
      <c r="D176" s="1" t="s">
        <v>1934</v>
      </c>
      <c r="E176" s="1" t="s">
        <v>1935</v>
      </c>
      <c r="F176" s="1" t="s">
        <v>1936</v>
      </c>
      <c r="G176" s="1" t="s">
        <v>1937</v>
      </c>
      <c r="H176" s="1" t="s">
        <v>1938</v>
      </c>
      <c r="I176" s="1" t="s">
        <v>1939</v>
      </c>
      <c r="J176" s="1" t="s">
        <v>1940</v>
      </c>
      <c r="K176" s="1" t="s">
        <v>1941</v>
      </c>
      <c r="L176" s="1" t="s">
        <v>1942</v>
      </c>
      <c r="M176" s="1" t="s">
        <v>1943</v>
      </c>
      <c r="N176" s="1" t="s">
        <v>1944</v>
      </c>
      <c r="O176" s="1" t="s">
        <v>1945</v>
      </c>
      <c r="P176" s="1" t="s">
        <v>1932</v>
      </c>
    </row>
    <row r="177" spans="1:16" ht="14.25">
      <c r="A177" s="44">
        <v>176</v>
      </c>
      <c r="B177" s="1" t="s">
        <v>1918</v>
      </c>
      <c r="C177" s="1" t="s">
        <v>1919</v>
      </c>
      <c r="D177" s="1" t="s">
        <v>1920</v>
      </c>
      <c r="E177" s="1" t="s">
        <v>1921</v>
      </c>
      <c r="F177" s="1" t="s">
        <v>1922</v>
      </c>
      <c r="G177" s="1" t="s">
        <v>1923</v>
      </c>
      <c r="H177" s="1" t="s">
        <v>1924</v>
      </c>
      <c r="I177" s="1" t="s">
        <v>1925</v>
      </c>
      <c r="J177" s="1" t="s">
        <v>1946</v>
      </c>
      <c r="K177" s="1" t="s">
        <v>1947</v>
      </c>
      <c r="L177" s="1" t="s">
        <v>1927</v>
      </c>
      <c r="M177" s="1" t="s">
        <v>1948</v>
      </c>
      <c r="N177" s="1" t="s">
        <v>1949</v>
      </c>
      <c r="O177" s="1" t="s">
        <v>1950</v>
      </c>
      <c r="P177" s="1" t="s">
        <v>1918</v>
      </c>
    </row>
    <row r="178" spans="1:16" ht="14.25">
      <c r="A178" s="44">
        <v>177</v>
      </c>
      <c r="B178" s="1" t="s">
        <v>1951</v>
      </c>
      <c r="C178" s="1" t="s">
        <v>1952</v>
      </c>
      <c r="D178" s="1" t="s">
        <v>1953</v>
      </c>
      <c r="E178" s="1" t="s">
        <v>1954</v>
      </c>
      <c r="F178" s="1" t="s">
        <v>1955</v>
      </c>
      <c r="G178" s="1" t="s">
        <v>1956</v>
      </c>
      <c r="H178" s="1" t="s">
        <v>1957</v>
      </c>
      <c r="I178" s="1" t="s">
        <v>1958</v>
      </c>
      <c r="J178" s="1" t="s">
        <v>1959</v>
      </c>
      <c r="K178" s="1" t="s">
        <v>1960</v>
      </c>
      <c r="L178" s="1" t="s">
        <v>1961</v>
      </c>
      <c r="M178" s="1" t="s">
        <v>1959</v>
      </c>
      <c r="N178" s="1" t="s">
        <v>1962</v>
      </c>
      <c r="O178" s="1" t="s">
        <v>1963</v>
      </c>
      <c r="P178" s="1" t="s">
        <v>1951</v>
      </c>
    </row>
    <row r="179" spans="1:16" ht="14.25">
      <c r="A179" s="44">
        <v>178</v>
      </c>
      <c r="B179" s="1" t="s">
        <v>1964</v>
      </c>
      <c r="C179" s="1" t="s">
        <v>1965</v>
      </c>
      <c r="D179" s="1" t="s">
        <v>1966</v>
      </c>
      <c r="E179" s="1" t="s">
        <v>1967</v>
      </c>
      <c r="F179" s="1" t="s">
        <v>1968</v>
      </c>
      <c r="G179" s="1" t="s">
        <v>1969</v>
      </c>
      <c r="H179" s="1" t="s">
        <v>1970</v>
      </c>
      <c r="I179" s="1" t="s">
        <v>1971</v>
      </c>
      <c r="J179" s="1" t="s">
        <v>1964</v>
      </c>
      <c r="K179" s="1" t="s">
        <v>1968</v>
      </c>
      <c r="L179" s="1" t="s">
        <v>1972</v>
      </c>
      <c r="M179" s="1" t="s">
        <v>1964</v>
      </c>
      <c r="N179" s="1" t="s">
        <v>1973</v>
      </c>
      <c r="O179" s="1" t="s">
        <v>1974</v>
      </c>
      <c r="P179" s="1" t="s">
        <v>1964</v>
      </c>
    </row>
    <row r="180" spans="1:16" ht="14.25">
      <c r="A180" s="44">
        <v>179</v>
      </c>
      <c r="B180" s="1" t="s">
        <v>1975</v>
      </c>
      <c r="C180" s="1" t="s">
        <v>1976</v>
      </c>
      <c r="D180" s="1" t="s">
        <v>1977</v>
      </c>
      <c r="E180" s="1" t="s">
        <v>1978</v>
      </c>
      <c r="F180" s="1" t="s">
        <v>1979</v>
      </c>
      <c r="G180" s="1" t="s">
        <v>1980</v>
      </c>
      <c r="H180" s="1" t="s">
        <v>1981</v>
      </c>
      <c r="I180" s="1" t="s">
        <v>1982</v>
      </c>
      <c r="J180" s="1" t="s">
        <v>1983</v>
      </c>
      <c r="K180" s="1" t="s">
        <v>1984</v>
      </c>
      <c r="L180" s="1" t="s">
        <v>1985</v>
      </c>
      <c r="M180" s="1" t="s">
        <v>1986</v>
      </c>
      <c r="N180" s="1" t="s">
        <v>1987</v>
      </c>
      <c r="O180" s="1" t="s">
        <v>1988</v>
      </c>
      <c r="P180" s="1" t="s">
        <v>1975</v>
      </c>
    </row>
    <row r="181" spans="1:16" ht="14.25">
      <c r="A181" s="44">
        <v>180</v>
      </c>
      <c r="B181" s="1" t="s">
        <v>1989</v>
      </c>
      <c r="C181" s="1" t="s">
        <v>1990</v>
      </c>
      <c r="D181" s="1" t="s">
        <v>1991</v>
      </c>
      <c r="E181" s="1" t="s">
        <v>1992</v>
      </c>
      <c r="F181" s="1" t="s">
        <v>1993</v>
      </c>
      <c r="G181" s="1" t="s">
        <v>1994</v>
      </c>
      <c r="H181" s="1" t="s">
        <v>1995</v>
      </c>
      <c r="I181" s="1" t="s">
        <v>1996</v>
      </c>
      <c r="J181" s="1" t="s">
        <v>1997</v>
      </c>
      <c r="K181" s="1" t="s">
        <v>1998</v>
      </c>
      <c r="L181" s="1" t="s">
        <v>1999</v>
      </c>
      <c r="M181" s="1" t="s">
        <v>2000</v>
      </c>
      <c r="N181" s="1" t="s">
        <v>2001</v>
      </c>
      <c r="O181" s="1" t="s">
        <v>2002</v>
      </c>
      <c r="P181" s="1" t="s">
        <v>1989</v>
      </c>
    </row>
    <row r="182" spans="1:16" ht="14.25">
      <c r="A182" s="44">
        <v>181</v>
      </c>
      <c r="B182" s="1" t="s">
        <v>2003</v>
      </c>
      <c r="C182" s="1" t="s">
        <v>2004</v>
      </c>
      <c r="D182" s="1" t="s">
        <v>2005</v>
      </c>
      <c r="E182" s="1" t="s">
        <v>2006</v>
      </c>
      <c r="F182" s="1" t="s">
        <v>2007</v>
      </c>
      <c r="G182" s="1" t="s">
        <v>2008</v>
      </c>
      <c r="H182" s="1" t="s">
        <v>2009</v>
      </c>
      <c r="I182" s="1" t="s">
        <v>2010</v>
      </c>
      <c r="J182" s="1" t="s">
        <v>2011</v>
      </c>
      <c r="K182" s="1" t="s">
        <v>2012</v>
      </c>
      <c r="L182" s="1" t="s">
        <v>2013</v>
      </c>
      <c r="M182" s="1" t="s">
        <v>2014</v>
      </c>
      <c r="N182" s="1" t="s">
        <v>2015</v>
      </c>
      <c r="O182" s="1" t="s">
        <v>2016</v>
      </c>
      <c r="P182" s="1" t="s">
        <v>2003</v>
      </c>
    </row>
    <row r="183" spans="1:16" ht="14.25">
      <c r="A183" s="44">
        <v>182</v>
      </c>
      <c r="B183" s="1" t="s">
        <v>2017</v>
      </c>
      <c r="C183" s="1" t="s">
        <v>2018</v>
      </c>
      <c r="D183" s="1" t="s">
        <v>2019</v>
      </c>
      <c r="E183" s="1" t="s">
        <v>2020</v>
      </c>
      <c r="F183" s="1" t="s">
        <v>2021</v>
      </c>
      <c r="G183" s="1" t="s">
        <v>2022</v>
      </c>
      <c r="H183" s="1" t="s">
        <v>2023</v>
      </c>
      <c r="I183" s="1" t="s">
        <v>2024</v>
      </c>
      <c r="J183" s="1" t="s">
        <v>2025</v>
      </c>
      <c r="K183" s="1" t="s">
        <v>2026</v>
      </c>
      <c r="L183" s="1" t="s">
        <v>2027</v>
      </c>
      <c r="M183" s="1" t="s">
        <v>2028</v>
      </c>
      <c r="N183" s="1" t="s">
        <v>2029</v>
      </c>
      <c r="O183" s="1" t="s">
        <v>2030</v>
      </c>
      <c r="P183" s="1" t="s">
        <v>2017</v>
      </c>
    </row>
    <row r="184" spans="1:16" ht="14.25">
      <c r="A184" s="44">
        <v>183</v>
      </c>
      <c r="B184" s="1" t="s">
        <v>2031</v>
      </c>
      <c r="C184" s="1" t="s">
        <v>2032</v>
      </c>
      <c r="D184" s="1" t="s">
        <v>2033</v>
      </c>
      <c r="E184" s="1" t="s">
        <v>2034</v>
      </c>
      <c r="F184" s="1" t="s">
        <v>2035</v>
      </c>
      <c r="G184" s="1" t="s">
        <v>2036</v>
      </c>
      <c r="H184" s="1" t="s">
        <v>2037</v>
      </c>
      <c r="I184" s="1" t="s">
        <v>2038</v>
      </c>
      <c r="J184" s="1" t="s">
        <v>2039</v>
      </c>
      <c r="K184" s="1" t="s">
        <v>2040</v>
      </c>
      <c r="L184" s="1" t="s">
        <v>2041</v>
      </c>
      <c r="M184" s="1" t="s">
        <v>2042</v>
      </c>
      <c r="N184" s="1" t="s">
        <v>2043</v>
      </c>
      <c r="O184" s="1" t="s">
        <v>2044</v>
      </c>
      <c r="P184" s="1" t="s">
        <v>2031</v>
      </c>
    </row>
    <row r="185" spans="1:16" ht="14.25">
      <c r="A185" s="44">
        <v>184</v>
      </c>
      <c r="B185" s="1" t="s">
        <v>2045</v>
      </c>
      <c r="C185" s="1" t="s">
        <v>2032</v>
      </c>
      <c r="D185" s="1" t="s">
        <v>2046</v>
      </c>
      <c r="E185" s="1" t="s">
        <v>2047</v>
      </c>
      <c r="F185" s="1" t="s">
        <v>2048</v>
      </c>
      <c r="G185" s="1" t="s">
        <v>2049</v>
      </c>
      <c r="H185" s="1" t="s">
        <v>2050</v>
      </c>
      <c r="I185" s="1" t="s">
        <v>2051</v>
      </c>
      <c r="J185" s="1" t="s">
        <v>2052</v>
      </c>
      <c r="K185" s="1" t="s">
        <v>2053</v>
      </c>
      <c r="L185" s="1" t="s">
        <v>2054</v>
      </c>
      <c r="M185" s="1" t="s">
        <v>2055</v>
      </c>
      <c r="N185" s="1" t="s">
        <v>2056</v>
      </c>
      <c r="O185" s="1" t="s">
        <v>2057</v>
      </c>
      <c r="P185" s="1" t="s">
        <v>2045</v>
      </c>
    </row>
    <row r="186" spans="1:16" ht="14.25">
      <c r="A186" s="44">
        <v>185</v>
      </c>
      <c r="B186" s="1" t="s">
        <v>2058</v>
      </c>
      <c r="C186" s="1" t="s">
        <v>2059</v>
      </c>
      <c r="D186" s="1" t="s">
        <v>2058</v>
      </c>
      <c r="E186" s="1" t="s">
        <v>2060</v>
      </c>
      <c r="F186" s="1" t="s">
        <v>2061</v>
      </c>
      <c r="G186" s="1" t="s">
        <v>2062</v>
      </c>
      <c r="H186" s="1" t="s">
        <v>2063</v>
      </c>
      <c r="I186" s="1" t="s">
        <v>2064</v>
      </c>
      <c r="J186" s="1" t="s">
        <v>2065</v>
      </c>
      <c r="K186" s="1" t="s">
        <v>2066</v>
      </c>
      <c r="L186" s="1" t="s">
        <v>2067</v>
      </c>
      <c r="M186" s="1" t="s">
        <v>2068</v>
      </c>
      <c r="N186" s="1" t="s">
        <v>2069</v>
      </c>
      <c r="O186" s="1" t="s">
        <v>2070</v>
      </c>
      <c r="P186" s="1" t="s">
        <v>2058</v>
      </c>
    </row>
    <row r="187" spans="1:16" ht="14.25">
      <c r="A187" s="44">
        <v>186</v>
      </c>
      <c r="B187" s="1" t="s">
        <v>2071</v>
      </c>
      <c r="C187" s="1" t="s">
        <v>2072</v>
      </c>
      <c r="D187" s="1" t="s">
        <v>2073</v>
      </c>
      <c r="E187" s="1" t="s">
        <v>2074</v>
      </c>
      <c r="F187" s="1" t="s">
        <v>2075</v>
      </c>
      <c r="G187" s="1" t="s">
        <v>2076</v>
      </c>
      <c r="H187" s="1" t="s">
        <v>2077</v>
      </c>
      <c r="I187" s="1" t="s">
        <v>2078</v>
      </c>
      <c r="J187" s="1" t="s">
        <v>2079</v>
      </c>
      <c r="K187" s="1" t="s">
        <v>2080</v>
      </c>
      <c r="L187" s="1" t="s">
        <v>2081</v>
      </c>
      <c r="M187" s="1" t="s">
        <v>2082</v>
      </c>
      <c r="N187" s="1" t="s">
        <v>2083</v>
      </c>
      <c r="O187" s="1" t="s">
        <v>2084</v>
      </c>
      <c r="P187" s="1" t="s">
        <v>2071</v>
      </c>
    </row>
    <row r="188" spans="1:16" ht="14.25">
      <c r="A188" s="44">
        <v>187</v>
      </c>
      <c r="B188" s="1" t="s">
        <v>2085</v>
      </c>
      <c r="C188" s="1" t="s">
        <v>2086</v>
      </c>
      <c r="D188" s="1" t="s">
        <v>2087</v>
      </c>
      <c r="E188" s="1" t="s">
        <v>2088</v>
      </c>
      <c r="F188" s="1" t="s">
        <v>2089</v>
      </c>
      <c r="G188" s="1" t="s">
        <v>2090</v>
      </c>
      <c r="H188" s="1" t="s">
        <v>2091</v>
      </c>
      <c r="I188" s="1" t="s">
        <v>2092</v>
      </c>
      <c r="J188" s="1" t="s">
        <v>2093</v>
      </c>
      <c r="K188" s="1" t="s">
        <v>2094</v>
      </c>
      <c r="L188" s="1" t="s">
        <v>2095</v>
      </c>
      <c r="M188" s="1" t="s">
        <v>2096</v>
      </c>
      <c r="N188" s="1" t="s">
        <v>2097</v>
      </c>
      <c r="O188" s="1" t="s">
        <v>2098</v>
      </c>
      <c r="P188" s="1" t="s">
        <v>2085</v>
      </c>
    </row>
    <row r="189" spans="1:16" ht="14.25">
      <c r="A189" s="44">
        <v>188</v>
      </c>
      <c r="B189" s="1" t="s">
        <v>2099</v>
      </c>
      <c r="C189" s="1" t="s">
        <v>2100</v>
      </c>
      <c r="D189" s="1" t="s">
        <v>2101</v>
      </c>
      <c r="E189" s="1" t="s">
        <v>2102</v>
      </c>
      <c r="F189" s="1" t="s">
        <v>2103</v>
      </c>
      <c r="G189" s="1" t="s">
        <v>2104</v>
      </c>
      <c r="H189" s="1" t="s">
        <v>2105</v>
      </c>
      <c r="I189" s="1" t="s">
        <v>2106</v>
      </c>
      <c r="J189" s="1" t="s">
        <v>2107</v>
      </c>
      <c r="K189" s="1" t="s">
        <v>2108</v>
      </c>
      <c r="L189" s="1" t="s">
        <v>2109</v>
      </c>
      <c r="M189" s="1" t="s">
        <v>2110</v>
      </c>
      <c r="N189" s="1" t="s">
        <v>2111</v>
      </c>
      <c r="O189" s="1" t="s">
        <v>2112</v>
      </c>
      <c r="P189" s="1" t="s">
        <v>2099</v>
      </c>
    </row>
    <row r="190" spans="1:16" ht="14.25">
      <c r="A190" s="44">
        <v>189</v>
      </c>
      <c r="B190" s="1" t="s">
        <v>2113</v>
      </c>
      <c r="C190" s="1" t="s">
        <v>2114</v>
      </c>
      <c r="D190" s="1" t="s">
        <v>2115</v>
      </c>
      <c r="E190" s="1" t="s">
        <v>2116</v>
      </c>
      <c r="F190" s="1" t="s">
        <v>2117</v>
      </c>
      <c r="G190" s="1" t="s">
        <v>2118</v>
      </c>
      <c r="H190" s="1" t="s">
        <v>2119</v>
      </c>
      <c r="I190" s="1" t="s">
        <v>2120</v>
      </c>
      <c r="J190" s="1" t="s">
        <v>2121</v>
      </c>
      <c r="K190" s="1" t="s">
        <v>2122</v>
      </c>
      <c r="L190" s="1" t="s">
        <v>2123</v>
      </c>
      <c r="M190" s="1" t="s">
        <v>2124</v>
      </c>
      <c r="N190" s="1" t="s">
        <v>2125</v>
      </c>
      <c r="O190" s="1" t="s">
        <v>2126</v>
      </c>
      <c r="P190" s="1" t="s">
        <v>2113</v>
      </c>
    </row>
    <row r="191" spans="1:16" ht="14.25">
      <c r="A191" s="44">
        <v>190</v>
      </c>
      <c r="B191" s="1" t="s">
        <v>2127</v>
      </c>
      <c r="C191" s="1" t="s">
        <v>2128</v>
      </c>
      <c r="D191" s="1" t="s">
        <v>2129</v>
      </c>
      <c r="E191" s="1" t="s">
        <v>2130</v>
      </c>
      <c r="F191" s="1" t="s">
        <v>2131</v>
      </c>
      <c r="G191" s="1" t="s">
        <v>2132</v>
      </c>
      <c r="H191" s="1" t="s">
        <v>2133</v>
      </c>
      <c r="I191" s="1" t="s">
        <v>2134</v>
      </c>
      <c r="J191" s="1" t="s">
        <v>2135</v>
      </c>
      <c r="K191" s="1" t="s">
        <v>2136</v>
      </c>
      <c r="L191" s="1" t="s">
        <v>2137</v>
      </c>
      <c r="M191" s="1" t="s">
        <v>2138</v>
      </c>
      <c r="N191" s="1" t="s">
        <v>2139</v>
      </c>
      <c r="O191" s="1" t="s">
        <v>2140</v>
      </c>
      <c r="P191" s="1" t="s">
        <v>2127</v>
      </c>
    </row>
    <row r="192" spans="1:16" ht="14.25">
      <c r="A192" s="44">
        <v>191</v>
      </c>
      <c r="B192" s="1" t="s">
        <v>2141</v>
      </c>
      <c r="C192" s="1" t="s">
        <v>2142</v>
      </c>
      <c r="D192" s="1" t="s">
        <v>2143</v>
      </c>
      <c r="E192" s="1" t="s">
        <v>2144</v>
      </c>
      <c r="F192" s="1" t="s">
        <v>2145</v>
      </c>
      <c r="G192" s="1" t="s">
        <v>2146</v>
      </c>
      <c r="H192" s="1" t="s">
        <v>2147</v>
      </c>
      <c r="I192" s="1" t="s">
        <v>2148</v>
      </c>
      <c r="J192" s="1" t="s">
        <v>2149</v>
      </c>
      <c r="K192" s="1" t="s">
        <v>2150</v>
      </c>
      <c r="L192" s="1" t="s">
        <v>2151</v>
      </c>
      <c r="M192" s="1" t="s">
        <v>2152</v>
      </c>
      <c r="N192" s="1" t="s">
        <v>2153</v>
      </c>
      <c r="O192" s="1" t="s">
        <v>2154</v>
      </c>
      <c r="P192" s="1" t="s">
        <v>2141</v>
      </c>
    </row>
    <row r="193" spans="1:16" ht="14.25">
      <c r="A193" s="44">
        <v>192</v>
      </c>
      <c r="B193" s="1" t="s">
        <v>2155</v>
      </c>
      <c r="C193" s="1" t="s">
        <v>2156</v>
      </c>
      <c r="D193" s="1" t="s">
        <v>2157</v>
      </c>
      <c r="E193" s="1" t="s">
        <v>2158</v>
      </c>
      <c r="F193" s="1" t="s">
        <v>2159</v>
      </c>
      <c r="G193" s="1" t="s">
        <v>2160</v>
      </c>
      <c r="H193" s="1" t="s">
        <v>2161</v>
      </c>
      <c r="I193" s="1" t="s">
        <v>2162</v>
      </c>
      <c r="J193" s="1" t="s">
        <v>2163</v>
      </c>
      <c r="K193" s="1" t="s">
        <v>2164</v>
      </c>
      <c r="L193" s="1" t="s">
        <v>2165</v>
      </c>
      <c r="M193" s="1" t="s">
        <v>2166</v>
      </c>
      <c r="N193" s="1" t="s">
        <v>2167</v>
      </c>
      <c r="O193" s="1" t="s">
        <v>2168</v>
      </c>
      <c r="P193" s="1" t="s">
        <v>2155</v>
      </c>
    </row>
    <row r="194" spans="1:16" ht="14.25">
      <c r="A194" s="44">
        <v>193</v>
      </c>
      <c r="B194" s="1" t="s">
        <v>2169</v>
      </c>
      <c r="C194" s="1" t="s">
        <v>2170</v>
      </c>
      <c r="D194" s="1" t="s">
        <v>2171</v>
      </c>
      <c r="E194" s="1" t="s">
        <v>2172</v>
      </c>
      <c r="F194" s="1" t="s">
        <v>2173</v>
      </c>
      <c r="G194" s="1" t="s">
        <v>2174</v>
      </c>
      <c r="H194" s="1" t="s">
        <v>2175</v>
      </c>
      <c r="I194" s="1" t="s">
        <v>2176</v>
      </c>
      <c r="J194" s="1" t="s">
        <v>2177</v>
      </c>
      <c r="K194" s="1" t="s">
        <v>2178</v>
      </c>
      <c r="L194" s="1" t="s">
        <v>2179</v>
      </c>
      <c r="M194" s="1" t="s">
        <v>2180</v>
      </c>
      <c r="N194" s="1" t="s">
        <v>2181</v>
      </c>
      <c r="O194" s="1" t="s">
        <v>2182</v>
      </c>
      <c r="P194" s="1" t="s">
        <v>2169</v>
      </c>
    </row>
    <row r="195" spans="1:16" ht="14.25">
      <c r="A195" s="44">
        <v>194</v>
      </c>
      <c r="B195" s="1" t="s">
        <v>2183</v>
      </c>
      <c r="C195" s="1" t="s">
        <v>2184</v>
      </c>
      <c r="D195" s="1" t="s">
        <v>2185</v>
      </c>
      <c r="E195" s="1" t="s">
        <v>2186</v>
      </c>
      <c r="F195" s="1" t="s">
        <v>2187</v>
      </c>
      <c r="G195" s="1" t="s">
        <v>2188</v>
      </c>
      <c r="H195" s="1" t="s">
        <v>2189</v>
      </c>
      <c r="I195" s="1" t="s">
        <v>2190</v>
      </c>
      <c r="J195" s="1" t="s">
        <v>2191</v>
      </c>
      <c r="K195" s="1" t="s">
        <v>2192</v>
      </c>
      <c r="L195" s="1" t="s">
        <v>2193</v>
      </c>
      <c r="M195" s="1" t="s">
        <v>2194</v>
      </c>
      <c r="N195" s="1" t="s">
        <v>2195</v>
      </c>
      <c r="O195" s="1" t="s">
        <v>2196</v>
      </c>
      <c r="P195" s="1" t="s">
        <v>2183</v>
      </c>
    </row>
    <row r="196" spans="1:16" ht="14.25">
      <c r="A196" s="44">
        <v>195</v>
      </c>
      <c r="B196" s="1" t="s">
        <v>2197</v>
      </c>
      <c r="C196" s="1" t="s">
        <v>2198</v>
      </c>
      <c r="D196" s="1" t="s">
        <v>2199</v>
      </c>
      <c r="E196" s="1" t="s">
        <v>2200</v>
      </c>
      <c r="F196" s="1" t="s">
        <v>2201</v>
      </c>
      <c r="G196" s="1" t="s">
        <v>2202</v>
      </c>
      <c r="H196" s="1" t="s">
        <v>2203</v>
      </c>
      <c r="I196" s="1" t="s">
        <v>2204</v>
      </c>
      <c r="J196" s="1" t="s">
        <v>2205</v>
      </c>
      <c r="K196" s="1" t="s">
        <v>2206</v>
      </c>
      <c r="L196" s="1" t="s">
        <v>2207</v>
      </c>
      <c r="M196" s="1" t="s">
        <v>2208</v>
      </c>
      <c r="N196" s="1" t="s">
        <v>2209</v>
      </c>
      <c r="O196" s="1" t="s">
        <v>2210</v>
      </c>
      <c r="P196" s="1" t="s">
        <v>2197</v>
      </c>
    </row>
    <row r="197" spans="1:16" ht="14.25">
      <c r="A197" s="44">
        <v>196</v>
      </c>
      <c r="B197" s="1" t="s">
        <v>2211</v>
      </c>
      <c r="C197" s="1" t="s">
        <v>2212</v>
      </c>
      <c r="D197" s="1" t="s">
        <v>2213</v>
      </c>
      <c r="E197" s="1" t="s">
        <v>2214</v>
      </c>
      <c r="F197" s="1" t="s">
        <v>2215</v>
      </c>
      <c r="G197" s="1" t="s">
        <v>2216</v>
      </c>
      <c r="H197" s="1" t="s">
        <v>2217</v>
      </c>
      <c r="I197" s="1" t="s">
        <v>2218</v>
      </c>
      <c r="J197" s="1" t="s">
        <v>2219</v>
      </c>
      <c r="K197" s="1" t="s">
        <v>2220</v>
      </c>
      <c r="L197" s="1" t="s">
        <v>2221</v>
      </c>
      <c r="M197" s="1" t="s">
        <v>2222</v>
      </c>
      <c r="N197" s="1" t="s">
        <v>2223</v>
      </c>
      <c r="O197" s="1" t="s">
        <v>2224</v>
      </c>
      <c r="P197" s="1" t="s">
        <v>2211</v>
      </c>
    </row>
    <row r="198" spans="1:16" ht="14.25">
      <c r="A198" s="44">
        <v>197</v>
      </c>
      <c r="B198" s="1" t="s">
        <v>2225</v>
      </c>
      <c r="C198" s="1" t="s">
        <v>2226</v>
      </c>
      <c r="D198" s="1" t="s">
        <v>2227</v>
      </c>
      <c r="E198" s="1" t="s">
        <v>2228</v>
      </c>
      <c r="F198" s="1" t="s">
        <v>2229</v>
      </c>
      <c r="G198" s="1" t="s">
        <v>2230</v>
      </c>
      <c r="H198" s="1" t="s">
        <v>2231</v>
      </c>
      <c r="I198" s="1" t="s">
        <v>2232</v>
      </c>
      <c r="J198" s="1" t="s">
        <v>2233</v>
      </c>
      <c r="K198" s="1" t="s">
        <v>2234</v>
      </c>
      <c r="L198" s="1" t="s">
        <v>2235</v>
      </c>
      <c r="M198" s="1" t="s">
        <v>2236</v>
      </c>
      <c r="N198" s="1" t="s">
        <v>2237</v>
      </c>
      <c r="O198" s="1" t="s">
        <v>2238</v>
      </c>
      <c r="P198" s="1" t="s">
        <v>2225</v>
      </c>
    </row>
    <row r="199" spans="1:16" ht="14.25">
      <c r="A199" s="44">
        <v>198</v>
      </c>
      <c r="B199" s="1" t="s">
        <v>2239</v>
      </c>
      <c r="C199" s="1" t="s">
        <v>2239</v>
      </c>
      <c r="D199" s="1" t="s">
        <v>2239</v>
      </c>
      <c r="E199" s="1" t="s">
        <v>2239</v>
      </c>
      <c r="F199" s="1" t="s">
        <v>2239</v>
      </c>
      <c r="G199" s="1" t="s">
        <v>2239</v>
      </c>
      <c r="H199" s="1" t="s">
        <v>2239</v>
      </c>
      <c r="I199" s="1" t="s">
        <v>2239</v>
      </c>
      <c r="J199" s="1" t="s">
        <v>2239</v>
      </c>
      <c r="K199" s="1" t="s">
        <v>2239</v>
      </c>
      <c r="L199" s="1" t="s">
        <v>2239</v>
      </c>
      <c r="M199" s="1" t="s">
        <v>2239</v>
      </c>
      <c r="N199" s="1" t="s">
        <v>2239</v>
      </c>
      <c r="O199" s="1" t="s">
        <v>2239</v>
      </c>
      <c r="P199" s="1" t="s">
        <v>2239</v>
      </c>
    </row>
    <row r="200" spans="1:16" ht="14.25">
      <c r="A200" s="44">
        <v>199</v>
      </c>
      <c r="B200" s="1" t="s">
        <v>2240</v>
      </c>
      <c r="C200" s="1" t="s">
        <v>2241</v>
      </c>
      <c r="D200" s="1" t="s">
        <v>2242</v>
      </c>
      <c r="E200" s="1" t="s">
        <v>2243</v>
      </c>
      <c r="F200" s="1" t="s">
        <v>2244</v>
      </c>
      <c r="G200" s="1" t="s">
        <v>2245</v>
      </c>
      <c r="H200" s="1" t="s">
        <v>2246</v>
      </c>
      <c r="I200" s="1" t="s">
        <v>2247</v>
      </c>
      <c r="J200" s="1" t="s">
        <v>2248</v>
      </c>
      <c r="K200" s="1" t="s">
        <v>2249</v>
      </c>
      <c r="L200" s="1" t="s">
        <v>2250</v>
      </c>
      <c r="M200" s="1" t="s">
        <v>2251</v>
      </c>
      <c r="N200" s="1" t="s">
        <v>2252</v>
      </c>
      <c r="O200" s="1" t="s">
        <v>2253</v>
      </c>
      <c r="P200" s="1" t="s">
        <v>2240</v>
      </c>
    </row>
    <row r="201" spans="1:16" ht="14.25">
      <c r="A201" s="44">
        <v>200</v>
      </c>
      <c r="B201" s="1" t="s">
        <v>2254</v>
      </c>
      <c r="C201" s="1" t="s">
        <v>2255</v>
      </c>
      <c r="D201" s="1" t="s">
        <v>2256</v>
      </c>
      <c r="E201" s="1" t="s">
        <v>2257</v>
      </c>
      <c r="F201" s="1" t="s">
        <v>2258</v>
      </c>
      <c r="G201" s="1" t="s">
        <v>2259</v>
      </c>
      <c r="H201" s="1" t="s">
        <v>2260</v>
      </c>
      <c r="I201" s="1" t="s">
        <v>2261</v>
      </c>
      <c r="J201" s="1" t="s">
        <v>2262</v>
      </c>
      <c r="K201" s="1" t="s">
        <v>2263</v>
      </c>
      <c r="L201" s="1" t="s">
        <v>2264</v>
      </c>
      <c r="M201" s="1" t="s">
        <v>2265</v>
      </c>
      <c r="N201" s="1" t="s">
        <v>2266</v>
      </c>
      <c r="O201" s="1" t="s">
        <v>2267</v>
      </c>
      <c r="P201" s="1" t="s">
        <v>2254</v>
      </c>
    </row>
    <row r="202" spans="1:16" ht="14.25">
      <c r="A202" s="44">
        <v>201</v>
      </c>
      <c r="B202" s="1" t="s">
        <v>2268</v>
      </c>
      <c r="C202" s="1" t="s">
        <v>2269</v>
      </c>
      <c r="D202" s="1" t="s">
        <v>2270</v>
      </c>
      <c r="E202" s="1" t="s">
        <v>2271</v>
      </c>
      <c r="F202" s="1" t="s">
        <v>2272</v>
      </c>
      <c r="G202" s="1" t="s">
        <v>2273</v>
      </c>
      <c r="H202" s="1" t="s">
        <v>2274</v>
      </c>
      <c r="I202" s="1" t="s">
        <v>2275</v>
      </c>
      <c r="J202" s="1" t="s">
        <v>2276</v>
      </c>
      <c r="K202" s="1" t="s">
        <v>2277</v>
      </c>
      <c r="L202" s="1" t="s">
        <v>2278</v>
      </c>
      <c r="M202" s="1" t="s">
        <v>2279</v>
      </c>
      <c r="N202" s="1" t="s">
        <v>2280</v>
      </c>
      <c r="O202" s="1" t="s">
        <v>2281</v>
      </c>
      <c r="P202" s="1" t="s">
        <v>2268</v>
      </c>
    </row>
    <row r="203" spans="1:16" ht="14.25">
      <c r="A203" s="44">
        <v>202</v>
      </c>
      <c r="B203" s="1" t="s">
        <v>2282</v>
      </c>
      <c r="C203" s="1" t="s">
        <v>2283</v>
      </c>
      <c r="D203" s="1" t="s">
        <v>2284</v>
      </c>
      <c r="E203" s="1" t="s">
        <v>2285</v>
      </c>
      <c r="F203" s="1" t="s">
        <v>2286</v>
      </c>
      <c r="G203" s="1" t="s">
        <v>2287</v>
      </c>
      <c r="H203" s="1" t="s">
        <v>2288</v>
      </c>
      <c r="I203" s="1" t="s">
        <v>2289</v>
      </c>
      <c r="J203" s="1" t="s">
        <v>2290</v>
      </c>
      <c r="K203" s="1" t="s">
        <v>2291</v>
      </c>
      <c r="L203" s="1" t="s">
        <v>2292</v>
      </c>
      <c r="M203" s="1" t="s">
        <v>2293</v>
      </c>
      <c r="N203" s="1" t="s">
        <v>2294</v>
      </c>
      <c r="O203" s="1" t="s">
        <v>2295</v>
      </c>
      <c r="P203" s="1" t="s">
        <v>2282</v>
      </c>
    </row>
    <row r="204" spans="1:16" ht="14.25">
      <c r="A204" s="44">
        <v>203</v>
      </c>
      <c r="B204" s="1" t="s">
        <v>2296</v>
      </c>
      <c r="C204" s="1" t="s">
        <v>2297</v>
      </c>
      <c r="D204" s="1" t="s">
        <v>2298</v>
      </c>
      <c r="E204" s="1" t="s">
        <v>2299</v>
      </c>
      <c r="F204" s="1" t="s">
        <v>2300</v>
      </c>
      <c r="G204" s="1" t="s">
        <v>2301</v>
      </c>
      <c r="H204" s="1" t="s">
        <v>2302</v>
      </c>
      <c r="I204" s="1" t="s">
        <v>2300</v>
      </c>
      <c r="J204" s="1" t="s">
        <v>2303</v>
      </c>
      <c r="K204" s="1" t="s">
        <v>2304</v>
      </c>
      <c r="L204" s="1" t="s">
        <v>2305</v>
      </c>
      <c r="M204" s="1" t="s">
        <v>2306</v>
      </c>
      <c r="N204" s="1" t="s">
        <v>2307</v>
      </c>
      <c r="O204" s="1" t="s">
        <v>2308</v>
      </c>
      <c r="P204" s="1" t="s">
        <v>2296</v>
      </c>
    </row>
    <row r="205" spans="1:16" ht="14.25">
      <c r="A205" s="44">
        <v>204</v>
      </c>
      <c r="B205" s="1" t="s">
        <v>2309</v>
      </c>
      <c r="C205" s="1" t="s">
        <v>2310</v>
      </c>
      <c r="D205" s="1" t="s">
        <v>2311</v>
      </c>
      <c r="E205" s="1" t="s">
        <v>2312</v>
      </c>
      <c r="F205" s="1" t="s">
        <v>2313</v>
      </c>
      <c r="G205" s="1" t="s">
        <v>2314</v>
      </c>
      <c r="H205" s="1" t="s">
        <v>2315</v>
      </c>
      <c r="I205" s="1" t="s">
        <v>2316</v>
      </c>
      <c r="J205" s="1" t="s">
        <v>2317</v>
      </c>
      <c r="K205" s="1" t="s">
        <v>2318</v>
      </c>
      <c r="L205" s="1" t="s">
        <v>2319</v>
      </c>
      <c r="M205" s="1" t="s">
        <v>2320</v>
      </c>
      <c r="N205" s="1" t="s">
        <v>2319</v>
      </c>
      <c r="O205" s="1" t="s">
        <v>2321</v>
      </c>
      <c r="P205" s="1" t="s">
        <v>2309</v>
      </c>
    </row>
    <row r="206" spans="1:16" ht="14.25">
      <c r="A206" s="44">
        <v>205</v>
      </c>
      <c r="B206" s="1" t="s">
        <v>2322</v>
      </c>
      <c r="C206" s="1" t="s">
        <v>2323</v>
      </c>
      <c r="D206" s="1" t="s">
        <v>2324</v>
      </c>
      <c r="E206" s="1" t="s">
        <v>2325</v>
      </c>
      <c r="F206" s="1" t="s">
        <v>2326</v>
      </c>
      <c r="G206" s="1" t="s">
        <v>2327</v>
      </c>
      <c r="H206" s="1" t="s">
        <v>2328</v>
      </c>
      <c r="I206" s="1" t="s">
        <v>2326</v>
      </c>
      <c r="J206" s="1" t="s">
        <v>2329</v>
      </c>
      <c r="K206" s="1" t="s">
        <v>2330</v>
      </c>
      <c r="L206" s="1" t="s">
        <v>2331</v>
      </c>
      <c r="M206" s="1" t="s">
        <v>2332</v>
      </c>
      <c r="N206" s="1" t="s">
        <v>2333</v>
      </c>
      <c r="O206" s="1" t="s">
        <v>2334</v>
      </c>
      <c r="P206" s="1" t="s">
        <v>2322</v>
      </c>
    </row>
    <row r="207" spans="1:16" ht="14.25">
      <c r="A207" s="44">
        <v>206</v>
      </c>
      <c r="B207" s="1" t="s">
        <v>2335</v>
      </c>
      <c r="C207" s="1" t="s">
        <v>2336</v>
      </c>
      <c r="D207" s="1" t="s">
        <v>2337</v>
      </c>
      <c r="E207" s="1" t="s">
        <v>2338</v>
      </c>
      <c r="F207" s="1" t="s">
        <v>2339</v>
      </c>
      <c r="G207" s="1" t="s">
        <v>2340</v>
      </c>
      <c r="H207" s="1" t="s">
        <v>2341</v>
      </c>
      <c r="I207" s="1" t="s">
        <v>2342</v>
      </c>
      <c r="J207" s="1" t="s">
        <v>2343</v>
      </c>
      <c r="K207" s="1" t="s">
        <v>2344</v>
      </c>
      <c r="L207" s="1" t="s">
        <v>2345</v>
      </c>
      <c r="M207" s="1" t="s">
        <v>2346</v>
      </c>
      <c r="N207" s="1" t="s">
        <v>2347</v>
      </c>
      <c r="O207" s="1" t="s">
        <v>2348</v>
      </c>
      <c r="P207" s="1" t="s">
        <v>2335</v>
      </c>
    </row>
    <row r="208" spans="1:16" ht="14.25">
      <c r="A208" s="44">
        <v>207</v>
      </c>
      <c r="B208" s="1" t="s">
        <v>2349</v>
      </c>
      <c r="C208" s="1" t="s">
        <v>2350</v>
      </c>
      <c r="D208" s="1" t="s">
        <v>2351</v>
      </c>
      <c r="E208" s="1" t="s">
        <v>2352</v>
      </c>
      <c r="F208" s="1" t="s">
        <v>2353</v>
      </c>
      <c r="G208" s="1" t="s">
        <v>2354</v>
      </c>
      <c r="H208" s="1" t="s">
        <v>2355</v>
      </c>
      <c r="I208" s="1" t="s">
        <v>2356</v>
      </c>
      <c r="J208" s="1" t="s">
        <v>2357</v>
      </c>
      <c r="K208" s="1" t="s">
        <v>2358</v>
      </c>
      <c r="L208" s="1" t="s">
        <v>2359</v>
      </c>
      <c r="M208" s="1" t="s">
        <v>2360</v>
      </c>
      <c r="N208" s="1" t="s">
        <v>2361</v>
      </c>
      <c r="O208" s="1" t="s">
        <v>2362</v>
      </c>
      <c r="P208" s="1" t="s">
        <v>2349</v>
      </c>
    </row>
    <row r="209" spans="1:16" ht="14.25">
      <c r="A209" s="44">
        <v>208</v>
      </c>
      <c r="B209" s="1" t="s">
        <v>2363</v>
      </c>
      <c r="C209" s="1" t="s">
        <v>2364</v>
      </c>
      <c r="D209" s="1" t="s">
        <v>2365</v>
      </c>
      <c r="E209" s="1" t="s">
        <v>2366</v>
      </c>
      <c r="F209" s="1" t="s">
        <v>2367</v>
      </c>
      <c r="G209" s="1" t="s">
        <v>2368</v>
      </c>
      <c r="H209" s="1" t="s">
        <v>2369</v>
      </c>
      <c r="I209" s="1" t="s">
        <v>2370</v>
      </c>
      <c r="J209" s="1" t="s">
        <v>2371</v>
      </c>
      <c r="K209" s="1" t="s">
        <v>2372</v>
      </c>
      <c r="L209" s="1" t="s">
        <v>2373</v>
      </c>
      <c r="M209" s="1" t="s">
        <v>2374</v>
      </c>
      <c r="N209" s="1" t="s">
        <v>2375</v>
      </c>
      <c r="O209" s="1" t="s">
        <v>2376</v>
      </c>
      <c r="P209" s="1" t="s">
        <v>2363</v>
      </c>
    </row>
    <row r="210" spans="1:16" ht="14.25">
      <c r="A210" s="44">
        <v>209</v>
      </c>
      <c r="B210" s="1" t="s">
        <v>2377</v>
      </c>
      <c r="C210" s="1" t="s">
        <v>2378</v>
      </c>
      <c r="D210" s="1" t="s">
        <v>2379</v>
      </c>
      <c r="E210" s="1" t="s">
        <v>2380</v>
      </c>
      <c r="F210" s="1" t="s">
        <v>2381</v>
      </c>
      <c r="G210" s="1" t="s">
        <v>2382</v>
      </c>
      <c r="H210" s="1" t="s">
        <v>2383</v>
      </c>
      <c r="I210" s="1" t="s">
        <v>2384</v>
      </c>
      <c r="J210" s="1" t="s">
        <v>2385</v>
      </c>
      <c r="K210" s="1" t="s">
        <v>2386</v>
      </c>
      <c r="L210" s="1" t="s">
        <v>2387</v>
      </c>
      <c r="M210" s="1" t="s">
        <v>2388</v>
      </c>
      <c r="N210" s="1" t="s">
        <v>2389</v>
      </c>
      <c r="O210" s="1" t="s">
        <v>2390</v>
      </c>
      <c r="P210" s="1" t="s">
        <v>2377</v>
      </c>
    </row>
    <row r="211" spans="1:16" ht="14.25">
      <c r="A211" s="44">
        <v>210</v>
      </c>
      <c r="B211" s="1" t="s">
        <v>2391</v>
      </c>
      <c r="C211" s="1" t="s">
        <v>2392</v>
      </c>
      <c r="D211" s="1" t="s">
        <v>2393</v>
      </c>
      <c r="E211" s="1" t="s">
        <v>2394</v>
      </c>
      <c r="F211" s="1" t="s">
        <v>2395</v>
      </c>
      <c r="G211" s="1" t="s">
        <v>2396</v>
      </c>
      <c r="H211" s="1" t="s">
        <v>2397</v>
      </c>
      <c r="I211" s="1" t="s">
        <v>2398</v>
      </c>
      <c r="J211" s="1" t="s">
        <v>2399</v>
      </c>
      <c r="K211" s="1" t="s">
        <v>2400</v>
      </c>
      <c r="L211" s="1" t="s">
        <v>2401</v>
      </c>
      <c r="M211" s="1" t="s">
        <v>2402</v>
      </c>
      <c r="N211" s="1" t="s">
        <v>2403</v>
      </c>
      <c r="O211" s="1" t="s">
        <v>2404</v>
      </c>
      <c r="P211" s="1" t="s">
        <v>2391</v>
      </c>
    </row>
    <row r="212" spans="1:16" ht="14.25">
      <c r="A212" s="44">
        <v>211</v>
      </c>
      <c r="B212" s="1" t="s">
        <v>2405</v>
      </c>
      <c r="C212" s="1" t="s">
        <v>2406</v>
      </c>
      <c r="D212" s="1" t="s">
        <v>2407</v>
      </c>
      <c r="E212" s="1" t="s">
        <v>2408</v>
      </c>
      <c r="F212" s="1" t="s">
        <v>2409</v>
      </c>
      <c r="G212" s="1" t="s">
        <v>2410</v>
      </c>
      <c r="H212" s="1" t="s">
        <v>2411</v>
      </c>
      <c r="I212" s="1" t="s">
        <v>2412</v>
      </c>
      <c r="J212" s="1" t="s">
        <v>2413</v>
      </c>
      <c r="K212" s="1" t="s">
        <v>2414</v>
      </c>
      <c r="L212" s="1" t="s">
        <v>2415</v>
      </c>
      <c r="M212" s="1" t="s">
        <v>2416</v>
      </c>
      <c r="N212" s="1" t="s">
        <v>2417</v>
      </c>
      <c r="O212" s="1" t="s">
        <v>2418</v>
      </c>
      <c r="P212" s="1" t="s">
        <v>2405</v>
      </c>
    </row>
    <row r="213" spans="1:16" ht="14.25">
      <c r="A213" s="44">
        <v>212</v>
      </c>
      <c r="B213" s="1" t="s">
        <v>2419</v>
      </c>
      <c r="C213" s="1" t="s">
        <v>2420</v>
      </c>
      <c r="D213" s="1" t="s">
        <v>2421</v>
      </c>
      <c r="E213" s="1" t="s">
        <v>2422</v>
      </c>
      <c r="F213" s="1" t="s">
        <v>2423</v>
      </c>
      <c r="G213" s="1" t="s">
        <v>2424</v>
      </c>
      <c r="H213" s="1" t="s">
        <v>2425</v>
      </c>
      <c r="I213" s="1" t="s">
        <v>2426</v>
      </c>
      <c r="J213" s="1" t="s">
        <v>2427</v>
      </c>
      <c r="K213" s="1" t="s">
        <v>2428</v>
      </c>
      <c r="L213" s="1" t="s">
        <v>2429</v>
      </c>
      <c r="M213" s="1" t="s">
        <v>2430</v>
      </c>
      <c r="N213" s="1" t="s">
        <v>2431</v>
      </c>
      <c r="O213" s="1" t="s">
        <v>2432</v>
      </c>
      <c r="P213" s="1" t="s">
        <v>2419</v>
      </c>
    </row>
    <row r="214" spans="1:16" ht="14.25">
      <c r="A214" s="44">
        <v>213</v>
      </c>
      <c r="B214" s="1" t="s">
        <v>2433</v>
      </c>
      <c r="C214" s="1" t="s">
        <v>2434</v>
      </c>
      <c r="D214" s="1" t="s">
        <v>2435</v>
      </c>
      <c r="E214" s="1" t="s">
        <v>2436</v>
      </c>
      <c r="F214" s="1" t="s">
        <v>2437</v>
      </c>
      <c r="G214" s="1" t="s">
        <v>2438</v>
      </c>
      <c r="H214" s="1" t="s">
        <v>2439</v>
      </c>
      <c r="I214" s="1" t="s">
        <v>2440</v>
      </c>
      <c r="J214" s="1" t="s">
        <v>2441</v>
      </c>
      <c r="K214" s="1" t="s">
        <v>2442</v>
      </c>
      <c r="L214" s="1" t="s">
        <v>2443</v>
      </c>
      <c r="M214" s="1" t="s">
        <v>2444</v>
      </c>
      <c r="N214" s="1" t="s">
        <v>2445</v>
      </c>
      <c r="O214" s="1" t="s">
        <v>2446</v>
      </c>
      <c r="P214" s="1" t="s">
        <v>2433</v>
      </c>
    </row>
    <row r="215" spans="1:16" ht="14.25">
      <c r="A215" s="44">
        <v>214</v>
      </c>
      <c r="B215" s="1" t="s">
        <v>2447</v>
      </c>
      <c r="C215" s="1" t="s">
        <v>2448</v>
      </c>
      <c r="D215" s="1" t="s">
        <v>2449</v>
      </c>
      <c r="E215" s="1" t="s">
        <v>2450</v>
      </c>
      <c r="F215" s="1" t="s">
        <v>2451</v>
      </c>
      <c r="G215" s="1" t="s">
        <v>2452</v>
      </c>
      <c r="H215" s="1" t="s">
        <v>2453</v>
      </c>
      <c r="I215" s="1" t="s">
        <v>2454</v>
      </c>
      <c r="J215" s="1" t="s">
        <v>2455</v>
      </c>
      <c r="K215" s="1" t="s">
        <v>2456</v>
      </c>
      <c r="L215" s="1" t="s">
        <v>2457</v>
      </c>
      <c r="M215" s="1" t="s">
        <v>2458</v>
      </c>
      <c r="N215" s="1" t="s">
        <v>2459</v>
      </c>
      <c r="O215" s="1" t="s">
        <v>2460</v>
      </c>
      <c r="P215" s="1" t="s">
        <v>2447</v>
      </c>
    </row>
    <row r="216" spans="1:16" ht="14.25">
      <c r="A216" s="44">
        <v>215</v>
      </c>
      <c r="B216" s="1" t="s">
        <v>2461</v>
      </c>
      <c r="C216" s="1" t="s">
        <v>2462</v>
      </c>
      <c r="D216" s="1" t="s">
        <v>2463</v>
      </c>
      <c r="E216" s="1" t="s">
        <v>2464</v>
      </c>
      <c r="F216" s="1" t="s">
        <v>2465</v>
      </c>
      <c r="G216" s="1" t="s">
        <v>2466</v>
      </c>
      <c r="H216" s="1" t="s">
        <v>2467</v>
      </c>
      <c r="I216" s="1" t="s">
        <v>2468</v>
      </c>
      <c r="J216" s="1" t="s">
        <v>2469</v>
      </c>
      <c r="K216" s="1" t="s">
        <v>2470</v>
      </c>
      <c r="L216" s="1" t="s">
        <v>2471</v>
      </c>
      <c r="M216" s="1" t="s">
        <v>2472</v>
      </c>
      <c r="N216" s="1" t="s">
        <v>2473</v>
      </c>
      <c r="O216" s="1" t="s">
        <v>2474</v>
      </c>
      <c r="P216" s="1" t="s">
        <v>2461</v>
      </c>
    </row>
    <row r="217" spans="1:16" ht="14.25">
      <c r="A217" s="44">
        <v>216</v>
      </c>
      <c r="B217" s="1" t="s">
        <v>2475</v>
      </c>
      <c r="C217" s="1" t="s">
        <v>2476</v>
      </c>
      <c r="D217" s="1" t="s">
        <v>2477</v>
      </c>
      <c r="E217" s="1" t="s">
        <v>2478</v>
      </c>
      <c r="F217" s="1" t="s">
        <v>2479</v>
      </c>
      <c r="G217" s="1" t="s">
        <v>2480</v>
      </c>
      <c r="H217" s="1" t="s">
        <v>2481</v>
      </c>
      <c r="I217" s="1" t="s">
        <v>2482</v>
      </c>
      <c r="J217" s="1" t="s">
        <v>2483</v>
      </c>
      <c r="K217" s="1" t="s">
        <v>2484</v>
      </c>
      <c r="L217" s="1" t="s">
        <v>2485</v>
      </c>
      <c r="M217" s="1" t="s">
        <v>2486</v>
      </c>
      <c r="N217" s="1" t="s">
        <v>2487</v>
      </c>
      <c r="O217" s="1" t="s">
        <v>2488</v>
      </c>
      <c r="P217" s="1" t="s">
        <v>2475</v>
      </c>
    </row>
    <row r="218" spans="1:16" ht="14.25">
      <c r="A218" s="44">
        <v>217</v>
      </c>
      <c r="B218" s="1" t="s">
        <v>2489</v>
      </c>
      <c r="C218" s="1" t="s">
        <v>2490</v>
      </c>
      <c r="D218" s="1" t="s">
        <v>2491</v>
      </c>
      <c r="E218" s="1" t="s">
        <v>2492</v>
      </c>
      <c r="F218" s="1" t="s">
        <v>2493</v>
      </c>
      <c r="G218" s="1" t="s">
        <v>2494</v>
      </c>
      <c r="H218" s="1" t="s">
        <v>2495</v>
      </c>
      <c r="I218" s="1" t="s">
        <v>2496</v>
      </c>
      <c r="J218" s="1" t="s">
        <v>2497</v>
      </c>
      <c r="K218" s="1" t="s">
        <v>2498</v>
      </c>
      <c r="L218" s="1" t="s">
        <v>2499</v>
      </c>
      <c r="M218" s="1" t="s">
        <v>2500</v>
      </c>
      <c r="N218" s="1" t="s">
        <v>2501</v>
      </c>
      <c r="O218" s="1" t="s">
        <v>2502</v>
      </c>
      <c r="P218" s="1" t="s">
        <v>2489</v>
      </c>
    </row>
    <row r="219" spans="1:16" ht="14.25">
      <c r="A219" s="44">
        <v>218</v>
      </c>
      <c r="B219" s="1" t="s">
        <v>2503</v>
      </c>
      <c r="C219" s="1" t="s">
        <v>2504</v>
      </c>
      <c r="D219" s="1" t="s">
        <v>2505</v>
      </c>
      <c r="E219" s="1" t="s">
        <v>2506</v>
      </c>
      <c r="F219" s="1" t="s">
        <v>2507</v>
      </c>
      <c r="G219" s="1" t="s">
        <v>2508</v>
      </c>
      <c r="H219" s="1" t="s">
        <v>2509</v>
      </c>
      <c r="I219" s="1" t="s">
        <v>2510</v>
      </c>
      <c r="J219" s="1" t="s">
        <v>2511</v>
      </c>
      <c r="K219" s="1" t="s">
        <v>2512</v>
      </c>
      <c r="L219" s="1" t="s">
        <v>2513</v>
      </c>
      <c r="M219" s="1" t="s">
        <v>2514</v>
      </c>
      <c r="N219" s="1" t="s">
        <v>2515</v>
      </c>
      <c r="O219" s="1" t="s">
        <v>2516</v>
      </c>
      <c r="P219" s="1" t="s">
        <v>2503</v>
      </c>
    </row>
    <row r="220" spans="1:16" ht="14.25">
      <c r="A220" s="44">
        <v>219</v>
      </c>
      <c r="B220" s="1" t="s">
        <v>2517</v>
      </c>
      <c r="C220" s="1" t="s">
        <v>2518</v>
      </c>
      <c r="D220" s="1" t="s">
        <v>2519</v>
      </c>
      <c r="E220" s="1" t="s">
        <v>2520</v>
      </c>
      <c r="F220" s="1" t="s">
        <v>2521</v>
      </c>
      <c r="G220" s="1" t="s">
        <v>2522</v>
      </c>
      <c r="H220" s="1" t="s">
        <v>2523</v>
      </c>
      <c r="I220" s="1" t="s">
        <v>2524</v>
      </c>
      <c r="J220" s="1" t="s">
        <v>2525</v>
      </c>
      <c r="K220" s="1" t="s">
        <v>2526</v>
      </c>
      <c r="L220" s="1" t="s">
        <v>2527</v>
      </c>
      <c r="M220" s="1" t="s">
        <v>2528</v>
      </c>
      <c r="N220" s="1" t="s">
        <v>2529</v>
      </c>
      <c r="O220" s="1" t="s">
        <v>2530</v>
      </c>
      <c r="P220" s="1" t="s">
        <v>2517</v>
      </c>
    </row>
    <row r="221" spans="1:16" ht="14.25">
      <c r="A221" s="44">
        <v>220</v>
      </c>
      <c r="B221" s="1" t="s">
        <v>2531</v>
      </c>
      <c r="C221" s="1" t="s">
        <v>2532</v>
      </c>
      <c r="D221" s="1" t="s">
        <v>2533</v>
      </c>
      <c r="E221" s="1" t="s">
        <v>2534</v>
      </c>
      <c r="F221" s="1" t="s">
        <v>2535</v>
      </c>
      <c r="G221" s="1" t="s">
        <v>2536</v>
      </c>
      <c r="H221" s="1" t="s">
        <v>2537</v>
      </c>
      <c r="I221" s="1" t="s">
        <v>2538</v>
      </c>
      <c r="J221" s="1" t="s">
        <v>2539</v>
      </c>
      <c r="K221" s="1" t="s">
        <v>2540</v>
      </c>
      <c r="L221" s="1" t="s">
        <v>2541</v>
      </c>
      <c r="M221" s="1" t="s">
        <v>2542</v>
      </c>
      <c r="N221" s="1" t="s">
        <v>2543</v>
      </c>
      <c r="O221" s="1" t="s">
        <v>2544</v>
      </c>
      <c r="P221" s="1" t="s">
        <v>2531</v>
      </c>
    </row>
    <row r="222" spans="1:16" ht="14.25">
      <c r="A222" s="44">
        <v>221</v>
      </c>
      <c r="B222" s="1" t="s">
        <v>2545</v>
      </c>
      <c r="C222" s="1" t="s">
        <v>2546</v>
      </c>
      <c r="D222" s="1" t="s">
        <v>2547</v>
      </c>
      <c r="E222" s="1" t="s">
        <v>2548</v>
      </c>
      <c r="F222" s="1" t="s">
        <v>2549</v>
      </c>
      <c r="G222" s="1" t="s">
        <v>2550</v>
      </c>
      <c r="H222" s="1" t="s">
        <v>2551</v>
      </c>
      <c r="I222" s="1" t="s">
        <v>2552</v>
      </c>
      <c r="J222" s="1" t="s">
        <v>2553</v>
      </c>
      <c r="K222" s="1" t="s">
        <v>2554</v>
      </c>
      <c r="L222" s="1" t="s">
        <v>2555</v>
      </c>
      <c r="M222" s="1" t="s">
        <v>2556</v>
      </c>
      <c r="N222" s="1" t="s">
        <v>2557</v>
      </c>
      <c r="O222" s="1" t="s">
        <v>2558</v>
      </c>
      <c r="P222" s="1" t="s">
        <v>2545</v>
      </c>
    </row>
    <row r="223" spans="1:16" ht="14.25">
      <c r="A223" s="44">
        <v>222</v>
      </c>
      <c r="B223" s="1" t="s">
        <v>2559</v>
      </c>
      <c r="C223" s="1" t="s">
        <v>2560</v>
      </c>
      <c r="D223" s="1" t="s">
        <v>2561</v>
      </c>
      <c r="E223" s="1" t="s">
        <v>2562</v>
      </c>
      <c r="F223" s="1" t="s">
        <v>2563</v>
      </c>
      <c r="G223" s="1" t="s">
        <v>2564</v>
      </c>
      <c r="H223" s="1" t="s">
        <v>2565</v>
      </c>
      <c r="I223" s="1" t="s">
        <v>2566</v>
      </c>
      <c r="J223" s="1" t="s">
        <v>2567</v>
      </c>
      <c r="K223" s="1" t="s">
        <v>2568</v>
      </c>
      <c r="L223" s="1" t="s">
        <v>2569</v>
      </c>
      <c r="M223" s="1" t="s">
        <v>2570</v>
      </c>
      <c r="N223" s="1" t="s">
        <v>2571</v>
      </c>
      <c r="O223" s="1" t="s">
        <v>2572</v>
      </c>
      <c r="P223" s="1" t="s">
        <v>2559</v>
      </c>
    </row>
    <row r="224" spans="1:16" ht="14.25">
      <c r="A224" s="44">
        <v>223</v>
      </c>
      <c r="B224" s="1" t="s">
        <v>2573</v>
      </c>
      <c r="C224" s="1" t="s">
        <v>2574</v>
      </c>
      <c r="D224" s="1" t="s">
        <v>2575</v>
      </c>
      <c r="E224" s="1" t="s">
        <v>2576</v>
      </c>
      <c r="F224" s="1" t="s">
        <v>2577</v>
      </c>
      <c r="G224" s="1" t="s">
        <v>2578</v>
      </c>
      <c r="H224" s="1" t="s">
        <v>2579</v>
      </c>
      <c r="I224" s="1" t="s">
        <v>2580</v>
      </c>
      <c r="J224" s="1" t="s">
        <v>2581</v>
      </c>
      <c r="K224" s="1" t="s">
        <v>2582</v>
      </c>
      <c r="L224" s="1" t="s">
        <v>2583</v>
      </c>
      <c r="M224" s="1" t="s">
        <v>2584</v>
      </c>
      <c r="N224" s="1" t="s">
        <v>2585</v>
      </c>
      <c r="O224" s="1" t="s">
        <v>2586</v>
      </c>
      <c r="P224" s="1" t="s">
        <v>2573</v>
      </c>
    </row>
    <row r="225" spans="1:16" ht="14.25">
      <c r="A225" s="44">
        <v>224</v>
      </c>
      <c r="B225" s="1" t="s">
        <v>2587</v>
      </c>
      <c r="C225" s="1" t="s">
        <v>2588</v>
      </c>
      <c r="D225" s="1" t="s">
        <v>2589</v>
      </c>
      <c r="E225" s="1" t="s">
        <v>2590</v>
      </c>
      <c r="F225" s="1" t="s">
        <v>2591</v>
      </c>
      <c r="G225" s="1" t="s">
        <v>2592</v>
      </c>
      <c r="H225" s="1" t="s">
        <v>2593</v>
      </c>
      <c r="I225" s="1" t="s">
        <v>2594</v>
      </c>
      <c r="J225" s="1" t="s">
        <v>2595</v>
      </c>
      <c r="K225" s="1" t="s">
        <v>2596</v>
      </c>
      <c r="L225" s="1" t="s">
        <v>2597</v>
      </c>
      <c r="M225" s="1" t="s">
        <v>2598</v>
      </c>
      <c r="N225" s="1" t="s">
        <v>2599</v>
      </c>
      <c r="O225" s="1" t="s">
        <v>2600</v>
      </c>
      <c r="P225" s="1" t="s">
        <v>2587</v>
      </c>
    </row>
    <row r="226" spans="1:16" ht="14.25">
      <c r="A226" s="44">
        <v>225</v>
      </c>
      <c r="B226" s="1" t="s">
        <v>2601</v>
      </c>
      <c r="C226" s="1" t="s">
        <v>2602</v>
      </c>
      <c r="D226" s="1" t="s">
        <v>2603</v>
      </c>
      <c r="E226" s="1" t="s">
        <v>2604</v>
      </c>
      <c r="F226" s="1" t="s">
        <v>2605</v>
      </c>
      <c r="G226" s="1" t="s">
        <v>2606</v>
      </c>
      <c r="H226" s="1" t="s">
        <v>2607</v>
      </c>
      <c r="I226" s="1" t="s">
        <v>2608</v>
      </c>
      <c r="J226" s="1" t="s">
        <v>2609</v>
      </c>
      <c r="K226" s="1" t="s">
        <v>2610</v>
      </c>
      <c r="L226" s="1" t="s">
        <v>2611</v>
      </c>
      <c r="M226" s="1" t="s">
        <v>2612</v>
      </c>
      <c r="N226" s="1" t="s">
        <v>2613</v>
      </c>
      <c r="O226" s="1" t="s">
        <v>2614</v>
      </c>
      <c r="P226" s="1" t="s">
        <v>2601</v>
      </c>
    </row>
    <row r="227" spans="1:16" ht="14.25">
      <c r="A227" s="44">
        <v>226</v>
      </c>
      <c r="B227" s="1" t="s">
        <v>2615</v>
      </c>
      <c r="C227" s="1" t="s">
        <v>2616</v>
      </c>
      <c r="D227" s="1" t="s">
        <v>2617</v>
      </c>
      <c r="E227" s="1" t="s">
        <v>2618</v>
      </c>
      <c r="F227" s="1" t="s">
        <v>2619</v>
      </c>
      <c r="G227" s="1" t="s">
        <v>2620</v>
      </c>
      <c r="H227" s="1" t="s">
        <v>2621</v>
      </c>
      <c r="I227" s="1" t="s">
        <v>2622</v>
      </c>
      <c r="J227" s="1" t="s">
        <v>2623</v>
      </c>
      <c r="K227" s="1" t="s">
        <v>2624</v>
      </c>
      <c r="L227" s="1" t="s">
        <v>2625</v>
      </c>
      <c r="M227" s="1" t="s">
        <v>2626</v>
      </c>
      <c r="N227" s="1" t="s">
        <v>2627</v>
      </c>
      <c r="O227" s="1" t="s">
        <v>2628</v>
      </c>
      <c r="P227" s="1" t="s">
        <v>2615</v>
      </c>
    </row>
    <row r="228" spans="1:16" ht="14.25">
      <c r="A228" s="44">
        <v>227</v>
      </c>
      <c r="B228" s="1" t="s">
        <v>2629</v>
      </c>
      <c r="C228" s="1" t="s">
        <v>2630</v>
      </c>
      <c r="D228" s="1" t="s">
        <v>2631</v>
      </c>
      <c r="E228" s="1" t="s">
        <v>2632</v>
      </c>
      <c r="F228" s="1" t="s">
        <v>2633</v>
      </c>
      <c r="G228" s="1" t="s">
        <v>2634</v>
      </c>
      <c r="H228" s="1" t="s">
        <v>2635</v>
      </c>
      <c r="I228" s="1" t="s">
        <v>2636</v>
      </c>
      <c r="J228" s="1" t="s">
        <v>2637</v>
      </c>
      <c r="K228" s="1" t="s">
        <v>2638</v>
      </c>
      <c r="L228" s="1" t="s">
        <v>2639</v>
      </c>
      <c r="M228" s="1" t="s">
        <v>2640</v>
      </c>
      <c r="N228" s="1" t="s">
        <v>2641</v>
      </c>
      <c r="O228" s="1" t="s">
        <v>2642</v>
      </c>
      <c r="P228" s="1" t="s">
        <v>2629</v>
      </c>
    </row>
    <row r="229" spans="1:16" ht="14.25">
      <c r="A229" s="44">
        <v>228</v>
      </c>
      <c r="B229" s="1" t="s">
        <v>2643</v>
      </c>
      <c r="C229" s="1" t="s">
        <v>2644</v>
      </c>
      <c r="D229" s="1" t="s">
        <v>2645</v>
      </c>
      <c r="E229" s="1" t="s">
        <v>2646</v>
      </c>
      <c r="F229" s="1" t="s">
        <v>2647</v>
      </c>
      <c r="G229" s="1" t="s">
        <v>2648</v>
      </c>
      <c r="H229" s="1" t="s">
        <v>2649</v>
      </c>
      <c r="I229" s="1" t="s">
        <v>2650</v>
      </c>
      <c r="J229" s="1" t="s">
        <v>2651</v>
      </c>
      <c r="K229" s="1" t="s">
        <v>2652</v>
      </c>
      <c r="L229" s="1" t="s">
        <v>2653</v>
      </c>
      <c r="M229" s="1" t="s">
        <v>2654</v>
      </c>
      <c r="N229" s="1" t="s">
        <v>2655</v>
      </c>
      <c r="O229" s="1" t="s">
        <v>2656</v>
      </c>
      <c r="P229" s="1" t="s">
        <v>2643</v>
      </c>
    </row>
    <row r="230" spans="1:16" ht="14.25">
      <c r="A230" s="44">
        <v>229</v>
      </c>
      <c r="B230" s="1" t="s">
        <v>2657</v>
      </c>
      <c r="C230" s="1" t="s">
        <v>2658</v>
      </c>
      <c r="D230" s="1" t="s">
        <v>2659</v>
      </c>
      <c r="E230" s="1" t="s">
        <v>2660</v>
      </c>
      <c r="F230" s="1" t="s">
        <v>2661</v>
      </c>
      <c r="G230" s="1" t="s">
        <v>2662</v>
      </c>
      <c r="H230" s="1" t="s">
        <v>2663</v>
      </c>
      <c r="I230" s="1" t="s">
        <v>2664</v>
      </c>
      <c r="J230" s="1" t="s">
        <v>2665</v>
      </c>
      <c r="K230" s="1" t="s">
        <v>2666</v>
      </c>
      <c r="L230" s="1" t="s">
        <v>2667</v>
      </c>
      <c r="M230" s="1" t="s">
        <v>2668</v>
      </c>
      <c r="N230" s="1" t="s">
        <v>2669</v>
      </c>
      <c r="O230" s="1" t="s">
        <v>2670</v>
      </c>
      <c r="P230" s="1" t="s">
        <v>2657</v>
      </c>
    </row>
    <row r="231" spans="1:16" ht="14.25">
      <c r="A231" s="44">
        <v>230</v>
      </c>
      <c r="B231" s="1" t="s">
        <v>2671</v>
      </c>
      <c r="C231" s="1" t="s">
        <v>2672</v>
      </c>
      <c r="D231" s="1" t="s">
        <v>2673</v>
      </c>
      <c r="E231" s="1" t="s">
        <v>2674</v>
      </c>
      <c r="F231" s="1" t="s">
        <v>2675</v>
      </c>
      <c r="G231" s="1" t="s">
        <v>2676</v>
      </c>
      <c r="H231" s="1" t="s">
        <v>2677</v>
      </c>
      <c r="I231" s="1" t="s">
        <v>2678</v>
      </c>
      <c r="J231" s="1" t="s">
        <v>2679</v>
      </c>
      <c r="K231" s="1" t="s">
        <v>2680</v>
      </c>
      <c r="L231" s="1" t="s">
        <v>2681</v>
      </c>
      <c r="M231" s="1" t="s">
        <v>2682</v>
      </c>
      <c r="N231" s="1" t="s">
        <v>2683</v>
      </c>
      <c r="O231" s="1" t="s">
        <v>2684</v>
      </c>
      <c r="P231" s="1" t="s">
        <v>2671</v>
      </c>
    </row>
    <row r="232" spans="1:16" ht="14.25">
      <c r="A232" s="44">
        <v>231</v>
      </c>
      <c r="B232" s="1" t="s">
        <v>2685</v>
      </c>
      <c r="C232" s="1" t="s">
        <v>2686</v>
      </c>
      <c r="D232" s="1" t="s">
        <v>2687</v>
      </c>
      <c r="E232" s="1" t="s">
        <v>2688</v>
      </c>
      <c r="F232" s="1" t="s">
        <v>2689</v>
      </c>
      <c r="G232" s="1" t="s">
        <v>2690</v>
      </c>
      <c r="H232" s="1" t="s">
        <v>2691</v>
      </c>
      <c r="I232" s="1" t="s">
        <v>2692</v>
      </c>
      <c r="J232" s="1" t="s">
        <v>2693</v>
      </c>
      <c r="K232" s="1" t="s">
        <v>2694</v>
      </c>
      <c r="L232" s="1" t="s">
        <v>2695</v>
      </c>
      <c r="M232" s="1" t="s">
        <v>2696</v>
      </c>
      <c r="N232" s="1" t="s">
        <v>2697</v>
      </c>
      <c r="O232" s="1" t="s">
        <v>2698</v>
      </c>
      <c r="P232" s="1" t="s">
        <v>2685</v>
      </c>
    </row>
    <row r="233" spans="1:16" ht="14.25">
      <c r="A233" s="44">
        <v>232</v>
      </c>
      <c r="B233" s="1" t="s">
        <v>2699</v>
      </c>
      <c r="C233" s="1" t="s">
        <v>2700</v>
      </c>
      <c r="D233" s="1" t="s">
        <v>2701</v>
      </c>
      <c r="E233" s="1" t="s">
        <v>2702</v>
      </c>
      <c r="F233" s="1" t="s">
        <v>2703</v>
      </c>
      <c r="G233" s="1" t="s">
        <v>2704</v>
      </c>
      <c r="H233" s="1" t="s">
        <v>2705</v>
      </c>
      <c r="I233" s="1" t="s">
        <v>2706</v>
      </c>
      <c r="J233" s="1" t="s">
        <v>2707</v>
      </c>
      <c r="K233" s="1" t="s">
        <v>2708</v>
      </c>
      <c r="L233" s="1" t="s">
        <v>2709</v>
      </c>
      <c r="M233" s="1" t="s">
        <v>2710</v>
      </c>
      <c r="N233" s="1" t="s">
        <v>2711</v>
      </c>
      <c r="O233" s="1" t="s">
        <v>2712</v>
      </c>
      <c r="P233" s="1" t="s">
        <v>2699</v>
      </c>
    </row>
    <row r="234" spans="1:16" ht="14.25">
      <c r="A234" s="44">
        <v>233</v>
      </c>
      <c r="B234" s="1" t="s">
        <v>2713</v>
      </c>
      <c r="C234" s="1" t="s">
        <v>2714</v>
      </c>
      <c r="D234" s="1" t="s">
        <v>2715</v>
      </c>
      <c r="E234" s="1" t="s">
        <v>2716</v>
      </c>
      <c r="F234" s="1" t="s">
        <v>2717</v>
      </c>
      <c r="G234" s="1" t="s">
        <v>2718</v>
      </c>
      <c r="H234" s="1" t="s">
        <v>2719</v>
      </c>
      <c r="I234" s="1" t="s">
        <v>2717</v>
      </c>
      <c r="J234" s="1" t="s">
        <v>2720</v>
      </c>
      <c r="K234" s="1" t="s">
        <v>2721</v>
      </c>
      <c r="L234" s="1" t="s">
        <v>2722</v>
      </c>
      <c r="M234" s="1" t="s">
        <v>2723</v>
      </c>
      <c r="N234" s="1" t="s">
        <v>2723</v>
      </c>
      <c r="O234" s="1" t="s">
        <v>2724</v>
      </c>
      <c r="P234" s="1" t="s">
        <v>2713</v>
      </c>
    </row>
    <row r="235" spans="1:16" ht="14.25">
      <c r="A235" s="44">
        <v>234</v>
      </c>
      <c r="B235" s="1" t="s">
        <v>66</v>
      </c>
      <c r="C235" s="1" t="s">
        <v>2725</v>
      </c>
      <c r="D235" s="1" t="s">
        <v>2726</v>
      </c>
      <c r="E235" s="1" t="s">
        <v>2727</v>
      </c>
      <c r="F235" s="1" t="s">
        <v>2728</v>
      </c>
      <c r="G235" s="1" t="s">
        <v>2729</v>
      </c>
      <c r="H235" s="1" t="s">
        <v>2730</v>
      </c>
      <c r="I235" s="1" t="s">
        <v>2731</v>
      </c>
      <c r="J235" s="1" t="s">
        <v>2732</v>
      </c>
      <c r="K235" s="1" t="s">
        <v>2733</v>
      </c>
      <c r="L235" s="1" t="s">
        <v>2734</v>
      </c>
      <c r="M235" s="1" t="s">
        <v>2735</v>
      </c>
      <c r="N235" s="1" t="s">
        <v>2735</v>
      </c>
      <c r="O235" s="1" t="s">
        <v>2736</v>
      </c>
      <c r="P235" s="1" t="s">
        <v>66</v>
      </c>
    </row>
    <row r="236" spans="1:16" ht="14.25">
      <c r="A236" s="44">
        <v>235</v>
      </c>
      <c r="B236" s="1" t="s">
        <v>2737</v>
      </c>
      <c r="C236" s="1" t="s">
        <v>2738</v>
      </c>
      <c r="D236" s="1" t="s">
        <v>2739</v>
      </c>
      <c r="E236" s="1" t="s">
        <v>2740</v>
      </c>
      <c r="F236" s="1" t="s">
        <v>2741</v>
      </c>
      <c r="G236" s="1" t="s">
        <v>2742</v>
      </c>
      <c r="H236" s="1" t="s">
        <v>2743</v>
      </c>
      <c r="I236" s="1" t="s">
        <v>2744</v>
      </c>
      <c r="J236" s="1" t="s">
        <v>2745</v>
      </c>
      <c r="K236" s="1" t="s">
        <v>2746</v>
      </c>
      <c r="L236" s="1" t="s">
        <v>2747</v>
      </c>
      <c r="M236" s="1" t="s">
        <v>2748</v>
      </c>
      <c r="N236" s="1" t="s">
        <v>2749</v>
      </c>
      <c r="O236" s="1" t="s">
        <v>2750</v>
      </c>
      <c r="P236" s="1" t="s">
        <v>2737</v>
      </c>
    </row>
    <row r="237" spans="1:16" ht="14.25">
      <c r="A237" s="44">
        <v>236</v>
      </c>
      <c r="B237" s="1" t="s">
        <v>2751</v>
      </c>
      <c r="C237" s="1" t="s">
        <v>2752</v>
      </c>
      <c r="D237" s="1" t="s">
        <v>2753</v>
      </c>
      <c r="E237" s="1" t="s">
        <v>2754</v>
      </c>
      <c r="F237" s="1" t="s">
        <v>2755</v>
      </c>
      <c r="G237" s="1" t="s">
        <v>2756</v>
      </c>
      <c r="H237" s="1" t="s">
        <v>2757</v>
      </c>
      <c r="I237" s="1" t="s">
        <v>2758</v>
      </c>
      <c r="J237" s="1" t="s">
        <v>2759</v>
      </c>
      <c r="K237" s="1" t="s">
        <v>2760</v>
      </c>
      <c r="L237" s="1" t="s">
        <v>2761</v>
      </c>
      <c r="M237" s="1" t="s">
        <v>2762</v>
      </c>
      <c r="N237" s="1" t="s">
        <v>2763</v>
      </c>
      <c r="O237" s="1" t="s">
        <v>2764</v>
      </c>
      <c r="P237" s="1" t="s">
        <v>2751</v>
      </c>
    </row>
    <row r="238" spans="1:16" ht="14.25">
      <c r="A238" s="44">
        <v>237</v>
      </c>
      <c r="B238" s="1" t="s">
        <v>2765</v>
      </c>
      <c r="C238" s="1" t="s">
        <v>2766</v>
      </c>
      <c r="D238" s="1" t="s">
        <v>2767</v>
      </c>
      <c r="E238" s="1" t="s">
        <v>2768</v>
      </c>
      <c r="F238" s="1" t="s">
        <v>2769</v>
      </c>
      <c r="G238" s="1" t="s">
        <v>2770</v>
      </c>
      <c r="H238" s="1" t="s">
        <v>2771</v>
      </c>
      <c r="I238" s="1" t="s">
        <v>2772</v>
      </c>
      <c r="J238" s="1" t="s">
        <v>2773</v>
      </c>
      <c r="K238" s="1" t="s">
        <v>2774</v>
      </c>
      <c r="L238" s="1" t="s">
        <v>2775</v>
      </c>
      <c r="M238" s="1" t="s">
        <v>2776</v>
      </c>
      <c r="N238" s="1" t="s">
        <v>2777</v>
      </c>
      <c r="O238" s="1" t="s">
        <v>2778</v>
      </c>
      <c r="P238" s="1" t="s">
        <v>2765</v>
      </c>
    </row>
    <row r="239" spans="1:16" ht="14.25">
      <c r="A239" s="44">
        <v>238</v>
      </c>
      <c r="B239" s="1" t="s">
        <v>2779</v>
      </c>
      <c r="C239" s="1" t="s">
        <v>2780</v>
      </c>
      <c r="D239" s="1" t="s">
        <v>2781</v>
      </c>
      <c r="E239" s="1" t="s">
        <v>2782</v>
      </c>
      <c r="F239" s="1" t="s">
        <v>2783</v>
      </c>
      <c r="G239" s="1" t="s">
        <v>2784</v>
      </c>
      <c r="H239" s="1" t="s">
        <v>2785</v>
      </c>
      <c r="I239" s="1" t="s">
        <v>2783</v>
      </c>
      <c r="J239" s="1" t="s">
        <v>2786</v>
      </c>
      <c r="K239" s="1" t="s">
        <v>2787</v>
      </c>
      <c r="L239" s="1" t="s">
        <v>2788</v>
      </c>
      <c r="M239" s="1" t="s">
        <v>2789</v>
      </c>
      <c r="N239" s="1" t="s">
        <v>2790</v>
      </c>
      <c r="O239" s="1" t="s">
        <v>2791</v>
      </c>
      <c r="P239" s="1" t="s">
        <v>2779</v>
      </c>
    </row>
    <row r="240" spans="1:16" ht="14.25">
      <c r="A240" s="44">
        <v>239</v>
      </c>
      <c r="B240" s="1" t="s">
        <v>2792</v>
      </c>
      <c r="C240" s="1" t="s">
        <v>2793</v>
      </c>
      <c r="D240" s="1" t="s">
        <v>2794</v>
      </c>
      <c r="E240" s="1" t="s">
        <v>2795</v>
      </c>
      <c r="F240" s="1" t="s">
        <v>2796</v>
      </c>
      <c r="G240" s="1" t="s">
        <v>2797</v>
      </c>
      <c r="H240" s="1" t="s">
        <v>2798</v>
      </c>
      <c r="I240" s="1" t="s">
        <v>2799</v>
      </c>
      <c r="J240" s="1" t="s">
        <v>2800</v>
      </c>
      <c r="K240" s="1" t="s">
        <v>2801</v>
      </c>
      <c r="L240" s="1" t="s">
        <v>2802</v>
      </c>
      <c r="M240" s="1" t="s">
        <v>2803</v>
      </c>
      <c r="N240" s="1" t="s">
        <v>2804</v>
      </c>
      <c r="O240" s="1" t="s">
        <v>2805</v>
      </c>
      <c r="P240" s="1" t="s">
        <v>2792</v>
      </c>
    </row>
    <row r="241" spans="1:16" ht="14.25">
      <c r="A241" s="44">
        <v>240</v>
      </c>
      <c r="B241" s="1" t="s">
        <v>2806</v>
      </c>
      <c r="C241" s="1" t="s">
        <v>2807</v>
      </c>
      <c r="D241" s="1" t="s">
        <v>2808</v>
      </c>
      <c r="E241" s="1" t="s">
        <v>2809</v>
      </c>
      <c r="F241" s="1" t="s">
        <v>2810</v>
      </c>
      <c r="G241" s="1" t="s">
        <v>2811</v>
      </c>
      <c r="H241" s="1" t="s">
        <v>2812</v>
      </c>
      <c r="I241" s="1" t="s">
        <v>2813</v>
      </c>
      <c r="J241" s="1" t="s">
        <v>2814</v>
      </c>
      <c r="K241" s="1" t="s">
        <v>2815</v>
      </c>
      <c r="L241" s="1" t="s">
        <v>2816</v>
      </c>
      <c r="M241" s="1" t="s">
        <v>2817</v>
      </c>
      <c r="N241" s="1" t="s">
        <v>2818</v>
      </c>
      <c r="O241" s="1" t="s">
        <v>2819</v>
      </c>
      <c r="P241" s="1" t="s">
        <v>2806</v>
      </c>
    </row>
    <row r="242" spans="1:16" ht="14.25">
      <c r="A242" s="44">
        <v>241</v>
      </c>
      <c r="B242" s="1" t="s">
        <v>2820</v>
      </c>
      <c r="C242" s="1" t="s">
        <v>2821</v>
      </c>
      <c r="D242" s="1" t="s">
        <v>2822</v>
      </c>
      <c r="E242" s="1" t="s">
        <v>2823</v>
      </c>
      <c r="F242" s="1" t="s">
        <v>2824</v>
      </c>
      <c r="G242" s="1" t="s">
        <v>2825</v>
      </c>
      <c r="H242" s="1" t="s">
        <v>2826</v>
      </c>
      <c r="I242" s="1" t="s">
        <v>2827</v>
      </c>
      <c r="J242" s="1" t="s">
        <v>2828</v>
      </c>
      <c r="K242" s="1" t="s">
        <v>2829</v>
      </c>
      <c r="L242" s="1" t="s">
        <v>2830</v>
      </c>
      <c r="M242" s="1" t="s">
        <v>2831</v>
      </c>
      <c r="N242" s="1" t="s">
        <v>2832</v>
      </c>
      <c r="O242" s="1" t="s">
        <v>2833</v>
      </c>
      <c r="P242" s="1" t="s">
        <v>2820</v>
      </c>
    </row>
    <row r="243" spans="1:16" ht="14.25">
      <c r="A243" s="44">
        <v>242</v>
      </c>
      <c r="B243" s="1" t="s">
        <v>2834</v>
      </c>
      <c r="C243" s="1" t="s">
        <v>2835</v>
      </c>
      <c r="D243" s="1" t="s">
        <v>2836</v>
      </c>
      <c r="E243" s="1" t="s">
        <v>2837</v>
      </c>
      <c r="F243" s="1" t="s">
        <v>2838</v>
      </c>
      <c r="G243" s="1" t="s">
        <v>2839</v>
      </c>
      <c r="H243" s="1" t="s">
        <v>2840</v>
      </c>
      <c r="I243" s="1" t="s">
        <v>2841</v>
      </c>
      <c r="J243" s="1" t="s">
        <v>2842</v>
      </c>
      <c r="K243" s="1" t="s">
        <v>2843</v>
      </c>
      <c r="L243" s="1" t="s">
        <v>2844</v>
      </c>
      <c r="M243" s="1" t="s">
        <v>2845</v>
      </c>
      <c r="N243" s="1" t="s">
        <v>2846</v>
      </c>
      <c r="O243" s="1" t="s">
        <v>2847</v>
      </c>
      <c r="P243" s="1" t="s">
        <v>2834</v>
      </c>
    </row>
    <row r="244" spans="1:16" ht="14.25">
      <c r="A244" s="44">
        <v>243</v>
      </c>
      <c r="B244" s="1" t="s">
        <v>2848</v>
      </c>
      <c r="C244" s="1" t="s">
        <v>2849</v>
      </c>
      <c r="D244" s="1" t="s">
        <v>2850</v>
      </c>
      <c r="E244" s="1" t="s">
        <v>2851</v>
      </c>
      <c r="F244" s="1" t="s">
        <v>2852</v>
      </c>
      <c r="G244" s="1" t="s">
        <v>2853</v>
      </c>
      <c r="H244" s="1" t="s">
        <v>2854</v>
      </c>
      <c r="I244" s="1" t="s">
        <v>2855</v>
      </c>
      <c r="J244" s="1" t="s">
        <v>2856</v>
      </c>
      <c r="K244" s="1" t="s">
        <v>2857</v>
      </c>
      <c r="L244" s="1" t="s">
        <v>2858</v>
      </c>
      <c r="M244" s="1" t="s">
        <v>2859</v>
      </c>
      <c r="N244" s="1" t="s">
        <v>2860</v>
      </c>
      <c r="O244" s="1" t="s">
        <v>2861</v>
      </c>
      <c r="P244" s="1" t="s">
        <v>2848</v>
      </c>
    </row>
    <row r="245" spans="1:16" ht="14.25">
      <c r="A245" s="44">
        <v>244</v>
      </c>
      <c r="B245" s="1" t="s">
        <v>2862</v>
      </c>
      <c r="C245" s="1" t="s">
        <v>2863</v>
      </c>
      <c r="D245" s="1" t="s">
        <v>2864</v>
      </c>
      <c r="E245" s="1" t="s">
        <v>2865</v>
      </c>
      <c r="F245" s="1" t="s">
        <v>2866</v>
      </c>
      <c r="G245" s="1" t="s">
        <v>2867</v>
      </c>
      <c r="H245" s="1" t="s">
        <v>2868</v>
      </c>
      <c r="I245" s="1" t="s">
        <v>2869</v>
      </c>
      <c r="J245" s="1" t="s">
        <v>2862</v>
      </c>
      <c r="K245" s="1" t="s">
        <v>2870</v>
      </c>
      <c r="L245" s="1" t="s">
        <v>2871</v>
      </c>
      <c r="M245" s="1" t="s">
        <v>2862</v>
      </c>
      <c r="N245" s="1" t="s">
        <v>2862</v>
      </c>
      <c r="O245" s="1" t="s">
        <v>2872</v>
      </c>
      <c r="P245" s="1" t="s">
        <v>2862</v>
      </c>
    </row>
    <row r="246" spans="1:16" ht="14.25">
      <c r="A246" s="44">
        <v>245</v>
      </c>
      <c r="B246" s="1" t="s">
        <v>2873</v>
      </c>
      <c r="C246" s="1" t="s">
        <v>2874</v>
      </c>
      <c r="D246" s="1" t="s">
        <v>2875</v>
      </c>
      <c r="E246" s="1" t="s">
        <v>2876</v>
      </c>
      <c r="F246" s="1" t="s">
        <v>2877</v>
      </c>
      <c r="G246" s="1" t="s">
        <v>2878</v>
      </c>
      <c r="H246" s="1" t="s">
        <v>2879</v>
      </c>
      <c r="I246" s="1" t="s">
        <v>2880</v>
      </c>
      <c r="J246" s="1" t="s">
        <v>2881</v>
      </c>
      <c r="K246" s="1" t="s">
        <v>2882</v>
      </c>
      <c r="L246" s="1" t="s">
        <v>2883</v>
      </c>
      <c r="M246" s="1" t="s">
        <v>2884</v>
      </c>
      <c r="N246" s="1" t="s">
        <v>2884</v>
      </c>
      <c r="O246" s="1" t="s">
        <v>2885</v>
      </c>
      <c r="P246" s="1" t="s">
        <v>2873</v>
      </c>
    </row>
    <row r="247" spans="1:16" ht="14.25">
      <c r="A247" s="44">
        <v>246</v>
      </c>
      <c r="B247" s="1" t="s">
        <v>2886</v>
      </c>
      <c r="C247" s="1" t="s">
        <v>2887</v>
      </c>
      <c r="D247" s="1" t="s">
        <v>2888</v>
      </c>
      <c r="E247" s="1" t="s">
        <v>2889</v>
      </c>
      <c r="F247" s="1" t="s">
        <v>2890</v>
      </c>
      <c r="G247" s="1" t="s">
        <v>2891</v>
      </c>
      <c r="H247" s="1" t="s">
        <v>2892</v>
      </c>
      <c r="I247" s="1" t="s">
        <v>2893</v>
      </c>
      <c r="J247" s="1" t="s">
        <v>2894</v>
      </c>
      <c r="K247" s="1" t="s">
        <v>2895</v>
      </c>
      <c r="L247" s="1" t="s">
        <v>2896</v>
      </c>
      <c r="M247" s="1" t="s">
        <v>2897</v>
      </c>
      <c r="N247" s="1" t="s">
        <v>2898</v>
      </c>
      <c r="O247" s="1" t="s">
        <v>2899</v>
      </c>
      <c r="P247" s="1" t="s">
        <v>2886</v>
      </c>
    </row>
    <row r="248" spans="1:16" ht="14.25">
      <c r="A248" s="44">
        <v>247</v>
      </c>
      <c r="B248" s="1" t="s">
        <v>2900</v>
      </c>
      <c r="C248" s="1" t="s">
        <v>2901</v>
      </c>
      <c r="D248" s="1" t="s">
        <v>2902</v>
      </c>
      <c r="E248" s="1" t="s">
        <v>2903</v>
      </c>
      <c r="F248" s="1" t="s">
        <v>2904</v>
      </c>
      <c r="G248" s="1" t="s">
        <v>2905</v>
      </c>
      <c r="H248" s="1" t="s">
        <v>2906</v>
      </c>
      <c r="I248" s="1" t="s">
        <v>2907</v>
      </c>
      <c r="J248" s="1" t="s">
        <v>2908</v>
      </c>
      <c r="K248" s="1" t="s">
        <v>2909</v>
      </c>
      <c r="L248" s="1" t="s">
        <v>2910</v>
      </c>
      <c r="M248" s="1" t="s">
        <v>2911</v>
      </c>
      <c r="N248" s="1" t="s">
        <v>2912</v>
      </c>
      <c r="O248" s="1" t="s">
        <v>2913</v>
      </c>
      <c r="P248" s="1" t="s">
        <v>2900</v>
      </c>
    </row>
    <row r="249" spans="1:16" ht="14.25">
      <c r="A249" s="44">
        <v>248</v>
      </c>
      <c r="B249" s="1" t="s">
        <v>2914</v>
      </c>
      <c r="C249" s="1" t="s">
        <v>2915</v>
      </c>
      <c r="D249" s="1" t="s">
        <v>2916</v>
      </c>
      <c r="E249" s="1" t="s">
        <v>2917</v>
      </c>
      <c r="F249" s="1" t="s">
        <v>2918</v>
      </c>
      <c r="G249" s="1" t="s">
        <v>2919</v>
      </c>
      <c r="H249" s="1" t="s">
        <v>2920</v>
      </c>
      <c r="I249" s="1" t="s">
        <v>2921</v>
      </c>
      <c r="J249" s="1" t="s">
        <v>2922</v>
      </c>
      <c r="K249" s="1" t="s">
        <v>2923</v>
      </c>
      <c r="L249" s="1" t="s">
        <v>2924</v>
      </c>
      <c r="M249" s="1" t="s">
        <v>2925</v>
      </c>
      <c r="N249" s="1" t="s">
        <v>2926</v>
      </c>
      <c r="O249" s="1" t="s">
        <v>2927</v>
      </c>
      <c r="P249" s="1" t="s">
        <v>2914</v>
      </c>
    </row>
    <row r="250" spans="1:16" ht="14.25">
      <c r="A250" s="44">
        <v>249</v>
      </c>
      <c r="B250" s="1" t="s">
        <v>2928</v>
      </c>
      <c r="C250" s="1" t="s">
        <v>2929</v>
      </c>
      <c r="D250" s="1" t="s">
        <v>2930</v>
      </c>
      <c r="E250" s="1" t="s">
        <v>2931</v>
      </c>
      <c r="F250" s="1" t="s">
        <v>2932</v>
      </c>
      <c r="G250" s="1" t="s">
        <v>2933</v>
      </c>
      <c r="H250" s="1" t="s">
        <v>2934</v>
      </c>
      <c r="I250" s="1" t="s">
        <v>2935</v>
      </c>
      <c r="J250" s="1" t="s">
        <v>2936</v>
      </c>
      <c r="K250" s="1" t="s">
        <v>2937</v>
      </c>
      <c r="L250" s="1" t="s">
        <v>2938</v>
      </c>
      <c r="M250" s="1" t="s">
        <v>2939</v>
      </c>
      <c r="N250" s="1" t="s">
        <v>2940</v>
      </c>
      <c r="O250" s="1" t="s">
        <v>2941</v>
      </c>
      <c r="P250" s="1" t="s">
        <v>2928</v>
      </c>
    </row>
    <row r="251" spans="1:16" ht="14.25">
      <c r="A251" s="44">
        <v>250</v>
      </c>
      <c r="B251" s="1" t="s">
        <v>2942</v>
      </c>
      <c r="C251" s="1" t="s">
        <v>2943</v>
      </c>
      <c r="D251" s="1" t="s">
        <v>2944</v>
      </c>
      <c r="E251" s="1" t="s">
        <v>2945</v>
      </c>
      <c r="F251" s="1" t="s">
        <v>2946</v>
      </c>
      <c r="G251" s="1" t="s">
        <v>2947</v>
      </c>
      <c r="H251" s="1" t="s">
        <v>2948</v>
      </c>
      <c r="I251" s="1" t="s">
        <v>2949</v>
      </c>
      <c r="J251" s="1" t="s">
        <v>2950</v>
      </c>
      <c r="K251" s="1" t="s">
        <v>2951</v>
      </c>
      <c r="L251" s="1" t="s">
        <v>2952</v>
      </c>
      <c r="M251" s="1" t="s">
        <v>2953</v>
      </c>
      <c r="N251" s="1" t="s">
        <v>2954</v>
      </c>
      <c r="O251" s="1" t="s">
        <v>2955</v>
      </c>
      <c r="P251" s="1" t="s">
        <v>2942</v>
      </c>
    </row>
    <row r="252" spans="1:16" ht="14.25">
      <c r="A252" s="44">
        <v>251</v>
      </c>
      <c r="B252" s="1" t="s">
        <v>2956</v>
      </c>
      <c r="C252" s="1" t="s">
        <v>2957</v>
      </c>
      <c r="D252" s="1" t="s">
        <v>2958</v>
      </c>
      <c r="E252" s="1" t="s">
        <v>2959</v>
      </c>
      <c r="F252" s="1" t="s">
        <v>2960</v>
      </c>
      <c r="G252" s="1" t="s">
        <v>2961</v>
      </c>
      <c r="H252" s="1" t="s">
        <v>2962</v>
      </c>
      <c r="I252" s="1" t="s">
        <v>2963</v>
      </c>
      <c r="J252" s="1" t="s">
        <v>2964</v>
      </c>
      <c r="K252" s="1" t="s">
        <v>2965</v>
      </c>
      <c r="L252" s="1" t="s">
        <v>2966</v>
      </c>
      <c r="M252" s="1" t="s">
        <v>2967</v>
      </c>
      <c r="N252" s="1" t="s">
        <v>2968</v>
      </c>
      <c r="O252" s="1" t="s">
        <v>2969</v>
      </c>
      <c r="P252" s="1" t="s">
        <v>2956</v>
      </c>
    </row>
    <row r="253" spans="1:16" ht="14.25">
      <c r="A253" s="44">
        <v>252</v>
      </c>
      <c r="B253" s="1" t="s">
        <v>2970</v>
      </c>
      <c r="C253" s="1" t="s">
        <v>2971</v>
      </c>
      <c r="D253" s="1" t="s">
        <v>2972</v>
      </c>
      <c r="E253" s="1" t="s">
        <v>2973</v>
      </c>
      <c r="F253" s="1" t="s">
        <v>2974</v>
      </c>
      <c r="G253" s="1" t="s">
        <v>2975</v>
      </c>
      <c r="H253" s="1" t="s">
        <v>2976</v>
      </c>
      <c r="I253" s="1" t="s">
        <v>2977</v>
      </c>
      <c r="J253" s="1" t="s">
        <v>2978</v>
      </c>
      <c r="K253" s="1" t="s">
        <v>2979</v>
      </c>
      <c r="L253" s="1" t="s">
        <v>2980</v>
      </c>
      <c r="M253" s="1" t="s">
        <v>2981</v>
      </c>
      <c r="N253" s="1" t="s">
        <v>2982</v>
      </c>
      <c r="O253" s="1" t="s">
        <v>2983</v>
      </c>
      <c r="P253" s="1" t="s">
        <v>2970</v>
      </c>
    </row>
    <row r="254" spans="1:16" ht="14.25">
      <c r="A254" s="44">
        <v>253</v>
      </c>
      <c r="B254" s="1" t="s">
        <v>2984</v>
      </c>
      <c r="C254" s="1" t="s">
        <v>2985</v>
      </c>
      <c r="D254" s="1" t="s">
        <v>2986</v>
      </c>
      <c r="E254" s="1" t="s">
        <v>2987</v>
      </c>
      <c r="F254" s="1" t="s">
        <v>2988</v>
      </c>
      <c r="G254" s="1" t="s">
        <v>2989</v>
      </c>
      <c r="H254" s="1" t="s">
        <v>2990</v>
      </c>
      <c r="I254" s="1" t="s">
        <v>2991</v>
      </c>
      <c r="J254" s="1" t="s">
        <v>2992</v>
      </c>
      <c r="K254" s="1" t="s">
        <v>2993</v>
      </c>
      <c r="L254" s="1" t="s">
        <v>2994</v>
      </c>
      <c r="M254" s="1" t="s">
        <v>2995</v>
      </c>
      <c r="N254" s="1" t="s">
        <v>2996</v>
      </c>
      <c r="O254" s="1" t="s">
        <v>2997</v>
      </c>
      <c r="P254" s="1" t="s">
        <v>2984</v>
      </c>
    </row>
    <row r="255" spans="1:16" ht="14.25">
      <c r="A255" s="44">
        <v>254</v>
      </c>
      <c r="B255" s="1" t="s">
        <v>2998</v>
      </c>
      <c r="C255" s="1" t="s">
        <v>2999</v>
      </c>
      <c r="D255" s="1" t="s">
        <v>3000</v>
      </c>
      <c r="E255" s="1" t="s">
        <v>3001</v>
      </c>
      <c r="F255" s="1" t="s">
        <v>3002</v>
      </c>
      <c r="G255" s="1" t="s">
        <v>3003</v>
      </c>
      <c r="H255" s="1" t="s">
        <v>3004</v>
      </c>
      <c r="I255" s="1" t="s">
        <v>3005</v>
      </c>
      <c r="J255" s="1" t="s">
        <v>3006</v>
      </c>
      <c r="K255" s="1" t="s">
        <v>3007</v>
      </c>
      <c r="L255" s="1" t="s">
        <v>3008</v>
      </c>
      <c r="M255" s="1" t="s">
        <v>3009</v>
      </c>
      <c r="N255" s="1" t="s">
        <v>3010</v>
      </c>
      <c r="O255" s="1" t="s">
        <v>3011</v>
      </c>
      <c r="P255" s="1" t="s">
        <v>2998</v>
      </c>
    </row>
    <row r="256" spans="1:16" ht="14.25">
      <c r="A256" s="44">
        <v>255</v>
      </c>
      <c r="B256" s="1" t="s">
        <v>3012</v>
      </c>
      <c r="C256" s="1" t="s">
        <v>3013</v>
      </c>
      <c r="D256" s="1" t="s">
        <v>3014</v>
      </c>
      <c r="E256" s="1" t="s">
        <v>3015</v>
      </c>
      <c r="F256" s="1" t="s">
        <v>3016</v>
      </c>
      <c r="G256" s="1" t="s">
        <v>3017</v>
      </c>
      <c r="H256" s="1" t="s">
        <v>3018</v>
      </c>
      <c r="I256" s="1" t="s">
        <v>3019</v>
      </c>
      <c r="J256" s="1" t="s">
        <v>3020</v>
      </c>
      <c r="K256" s="1" t="s">
        <v>3021</v>
      </c>
      <c r="L256" s="1" t="s">
        <v>3022</v>
      </c>
      <c r="M256" s="1" t="s">
        <v>3023</v>
      </c>
      <c r="N256" s="1" t="s">
        <v>3024</v>
      </c>
      <c r="O256" s="1" t="s">
        <v>3025</v>
      </c>
      <c r="P256" s="1" t="s">
        <v>3012</v>
      </c>
    </row>
    <row r="257" spans="1:16" ht="14.25">
      <c r="A257" s="44">
        <v>256</v>
      </c>
      <c r="B257" s="1" t="s">
        <v>3026</v>
      </c>
      <c r="C257" s="1" t="s">
        <v>3027</v>
      </c>
      <c r="D257" s="1" t="s">
        <v>3028</v>
      </c>
      <c r="E257" s="1" t="s">
        <v>3029</v>
      </c>
      <c r="F257" s="1" t="s">
        <v>3030</v>
      </c>
      <c r="G257" s="1" t="s">
        <v>3031</v>
      </c>
      <c r="H257" s="1" t="s">
        <v>3032</v>
      </c>
      <c r="I257" s="1" t="s">
        <v>3033</v>
      </c>
      <c r="J257" s="1" t="s">
        <v>3034</v>
      </c>
      <c r="K257" s="1" t="s">
        <v>3035</v>
      </c>
      <c r="L257" s="1" t="s">
        <v>3036</v>
      </c>
      <c r="M257" s="1" t="s">
        <v>3037</v>
      </c>
      <c r="N257" s="1" t="s">
        <v>3038</v>
      </c>
      <c r="O257" s="1" t="s">
        <v>3039</v>
      </c>
      <c r="P257" s="1" t="s">
        <v>3026</v>
      </c>
    </row>
    <row r="258" spans="1:16" ht="14.25">
      <c r="A258" s="44">
        <v>257</v>
      </c>
      <c r="B258" s="1" t="s">
        <v>3040</v>
      </c>
      <c r="C258" s="1" t="s">
        <v>3041</v>
      </c>
      <c r="D258" s="1" t="s">
        <v>3042</v>
      </c>
      <c r="E258" s="1" t="s">
        <v>3043</v>
      </c>
      <c r="F258" s="1" t="s">
        <v>3044</v>
      </c>
      <c r="G258" s="1" t="s">
        <v>3045</v>
      </c>
      <c r="H258" s="1" t="s">
        <v>3046</v>
      </c>
      <c r="I258" s="1" t="s">
        <v>3047</v>
      </c>
      <c r="J258" s="1" t="s">
        <v>3048</v>
      </c>
      <c r="K258" s="1" t="s">
        <v>3049</v>
      </c>
      <c r="L258" s="1" t="s">
        <v>3050</v>
      </c>
      <c r="M258" s="1" t="s">
        <v>3051</v>
      </c>
      <c r="N258" s="1" t="s">
        <v>3052</v>
      </c>
      <c r="O258" s="1" t="s">
        <v>3053</v>
      </c>
      <c r="P258" s="1" t="s">
        <v>3040</v>
      </c>
    </row>
    <row r="259" spans="1:16" ht="14.25">
      <c r="A259" s="44">
        <v>258</v>
      </c>
      <c r="B259" s="1" t="s">
        <v>3054</v>
      </c>
      <c r="C259" s="1" t="s">
        <v>3055</v>
      </c>
      <c r="D259" s="1" t="s">
        <v>3056</v>
      </c>
      <c r="E259" s="1" t="s">
        <v>3057</v>
      </c>
      <c r="F259" s="1" t="s">
        <v>3058</v>
      </c>
      <c r="G259" s="1" t="s">
        <v>3059</v>
      </c>
      <c r="H259" s="1" t="s">
        <v>3060</v>
      </c>
      <c r="I259" s="1" t="s">
        <v>3061</v>
      </c>
      <c r="J259" s="1" t="s">
        <v>3062</v>
      </c>
      <c r="K259" s="1" t="s">
        <v>3063</v>
      </c>
      <c r="L259" s="1" t="s">
        <v>3064</v>
      </c>
      <c r="M259" s="1" t="s">
        <v>3065</v>
      </c>
      <c r="N259" s="1" t="s">
        <v>3066</v>
      </c>
      <c r="O259" s="1" t="s">
        <v>3067</v>
      </c>
      <c r="P259" s="1" t="s">
        <v>3054</v>
      </c>
    </row>
    <row r="260" spans="1:16" ht="14.25">
      <c r="A260" s="44">
        <v>259</v>
      </c>
      <c r="B260" s="1" t="s">
        <v>3068</v>
      </c>
      <c r="C260" s="1" t="s">
        <v>3069</v>
      </c>
      <c r="D260" s="1" t="s">
        <v>3070</v>
      </c>
      <c r="E260" s="1" t="s">
        <v>3071</v>
      </c>
      <c r="F260" s="1" t="s">
        <v>3072</v>
      </c>
      <c r="G260" s="1" t="s">
        <v>3073</v>
      </c>
      <c r="H260" s="1" t="s">
        <v>3074</v>
      </c>
      <c r="I260" s="1" t="s">
        <v>3075</v>
      </c>
      <c r="J260" s="1" t="s">
        <v>3076</v>
      </c>
      <c r="K260" s="1" t="s">
        <v>3077</v>
      </c>
      <c r="L260" s="1" t="s">
        <v>3078</v>
      </c>
      <c r="M260" s="1" t="s">
        <v>3079</v>
      </c>
      <c r="N260" s="1" t="s">
        <v>3080</v>
      </c>
      <c r="O260" s="1" t="s">
        <v>3081</v>
      </c>
      <c r="P260" s="1" t="s">
        <v>3068</v>
      </c>
    </row>
    <row r="261" spans="1:16" ht="14.25">
      <c r="A261" s="44">
        <v>260</v>
      </c>
      <c r="B261" s="1" t="s">
        <v>3082</v>
      </c>
      <c r="C261" s="1" t="s">
        <v>3083</v>
      </c>
      <c r="D261" s="1" t="s">
        <v>3084</v>
      </c>
      <c r="E261" s="1" t="s">
        <v>3085</v>
      </c>
      <c r="F261" s="1" t="s">
        <v>3086</v>
      </c>
      <c r="G261" s="1" t="s">
        <v>3087</v>
      </c>
      <c r="H261" s="1" t="s">
        <v>3088</v>
      </c>
      <c r="I261" s="1" t="s">
        <v>3089</v>
      </c>
      <c r="J261" s="1" t="s">
        <v>3090</v>
      </c>
      <c r="K261" s="1" t="s">
        <v>3091</v>
      </c>
      <c r="L261" s="1" t="s">
        <v>3092</v>
      </c>
      <c r="M261" s="1" t="s">
        <v>3093</v>
      </c>
      <c r="N261" s="1" t="s">
        <v>3092</v>
      </c>
      <c r="O261" s="1" t="s">
        <v>3094</v>
      </c>
      <c r="P261" s="1" t="s">
        <v>3082</v>
      </c>
    </row>
    <row r="262" spans="1:16" ht="14.25">
      <c r="A262" s="44">
        <v>261</v>
      </c>
      <c r="B262" s="1" t="s">
        <v>3095</v>
      </c>
      <c r="C262" s="1" t="s">
        <v>3096</v>
      </c>
      <c r="D262" s="1" t="s">
        <v>3097</v>
      </c>
      <c r="E262" s="1" t="s">
        <v>3098</v>
      </c>
      <c r="F262" s="1" t="s">
        <v>3099</v>
      </c>
      <c r="G262" s="1" t="s">
        <v>3100</v>
      </c>
      <c r="H262" s="1" t="s">
        <v>3101</v>
      </c>
      <c r="I262" s="1" t="s">
        <v>3102</v>
      </c>
      <c r="J262" s="1" t="s">
        <v>3103</v>
      </c>
      <c r="K262" s="1" t="s">
        <v>3104</v>
      </c>
      <c r="L262" s="1" t="s">
        <v>3105</v>
      </c>
      <c r="M262" s="1" t="s">
        <v>3106</v>
      </c>
      <c r="N262" s="1" t="s">
        <v>3107</v>
      </c>
      <c r="O262" s="1" t="s">
        <v>3108</v>
      </c>
      <c r="P262" s="1" t="s">
        <v>3095</v>
      </c>
    </row>
    <row r="263" spans="1:16" ht="14.25">
      <c r="A263" s="44">
        <v>262</v>
      </c>
      <c r="B263" s="1" t="s">
        <v>3109</v>
      </c>
      <c r="C263" s="1" t="s">
        <v>3110</v>
      </c>
      <c r="D263" s="1" t="s">
        <v>3111</v>
      </c>
      <c r="E263" s="1" t="s">
        <v>3112</v>
      </c>
      <c r="F263" s="1" t="s">
        <v>3113</v>
      </c>
      <c r="G263" s="1" t="s">
        <v>3114</v>
      </c>
      <c r="H263" s="1" t="s">
        <v>3115</v>
      </c>
      <c r="I263" s="1" t="s">
        <v>3116</v>
      </c>
      <c r="J263" s="1" t="s">
        <v>3117</v>
      </c>
      <c r="K263" s="1" t="s">
        <v>3118</v>
      </c>
      <c r="L263" s="1" t="s">
        <v>3119</v>
      </c>
      <c r="M263" s="1" t="s">
        <v>3120</v>
      </c>
      <c r="N263" s="1" t="s">
        <v>3121</v>
      </c>
      <c r="O263" s="1" t="s">
        <v>3122</v>
      </c>
      <c r="P263" s="1" t="s">
        <v>3109</v>
      </c>
    </row>
    <row r="264" spans="1:16" ht="14.25">
      <c r="A264" s="44">
        <v>263</v>
      </c>
      <c r="B264" s="1" t="s">
        <v>3123</v>
      </c>
      <c r="C264" s="1" t="s">
        <v>3124</v>
      </c>
      <c r="D264" s="1" t="s">
        <v>3125</v>
      </c>
      <c r="E264" s="1" t="s">
        <v>3126</v>
      </c>
      <c r="F264" s="1" t="s">
        <v>3127</v>
      </c>
      <c r="G264" s="1" t="s">
        <v>3128</v>
      </c>
      <c r="H264" s="1" t="s">
        <v>3129</v>
      </c>
      <c r="I264" s="1" t="s">
        <v>3130</v>
      </c>
      <c r="J264" s="1" t="s">
        <v>3131</v>
      </c>
      <c r="K264" s="1" t="s">
        <v>3132</v>
      </c>
      <c r="L264" s="1" t="s">
        <v>3133</v>
      </c>
      <c r="M264" s="1" t="s">
        <v>3134</v>
      </c>
      <c r="N264" s="1" t="s">
        <v>3135</v>
      </c>
      <c r="O264" s="1" t="s">
        <v>3136</v>
      </c>
      <c r="P264" s="1" t="s">
        <v>3123</v>
      </c>
    </row>
    <row r="265" spans="1:16" ht="14.25">
      <c r="A265" s="44">
        <v>264</v>
      </c>
      <c r="B265" s="1" t="s">
        <v>3137</v>
      </c>
      <c r="C265" s="1" t="s">
        <v>3138</v>
      </c>
      <c r="D265" s="1" t="s">
        <v>3139</v>
      </c>
      <c r="E265" s="1" t="s">
        <v>3140</v>
      </c>
      <c r="F265" s="1" t="s">
        <v>3141</v>
      </c>
      <c r="G265" s="1" t="s">
        <v>3142</v>
      </c>
      <c r="H265" s="1" t="s">
        <v>3143</v>
      </c>
      <c r="I265" s="1" t="s">
        <v>3144</v>
      </c>
      <c r="J265" s="1" t="s">
        <v>3145</v>
      </c>
      <c r="K265" s="1" t="s">
        <v>3146</v>
      </c>
      <c r="L265" s="1" t="s">
        <v>3147</v>
      </c>
      <c r="M265" s="1" t="s">
        <v>3148</v>
      </c>
      <c r="N265" s="1" t="s">
        <v>3149</v>
      </c>
      <c r="O265" s="1" t="s">
        <v>3150</v>
      </c>
      <c r="P265" s="1" t="s">
        <v>3137</v>
      </c>
    </row>
    <row r="266" spans="1:16" ht="14.25">
      <c r="A266" s="44">
        <v>265</v>
      </c>
      <c r="B266" s="1" t="s">
        <v>3151</v>
      </c>
      <c r="C266" s="1" t="s">
        <v>3152</v>
      </c>
      <c r="D266" s="1" t="s">
        <v>3153</v>
      </c>
      <c r="E266" s="1" t="s">
        <v>3154</v>
      </c>
      <c r="F266" s="1" t="s">
        <v>3155</v>
      </c>
      <c r="G266" s="1" t="s">
        <v>3156</v>
      </c>
      <c r="H266" s="1" t="s">
        <v>3157</v>
      </c>
      <c r="I266" s="1" t="s">
        <v>3158</v>
      </c>
      <c r="J266" s="1" t="s">
        <v>3159</v>
      </c>
      <c r="K266" s="1" t="s">
        <v>3160</v>
      </c>
      <c r="L266" s="1" t="s">
        <v>3161</v>
      </c>
      <c r="M266" s="1" t="s">
        <v>3162</v>
      </c>
      <c r="N266" s="1" t="s">
        <v>3163</v>
      </c>
      <c r="O266" s="1" t="s">
        <v>3164</v>
      </c>
      <c r="P266" s="1" t="s">
        <v>3151</v>
      </c>
    </row>
    <row r="267" spans="1:16" ht="14.25">
      <c r="A267" s="44">
        <v>266</v>
      </c>
      <c r="B267" s="1" t="s">
        <v>3165</v>
      </c>
      <c r="C267" s="1" t="s">
        <v>3166</v>
      </c>
      <c r="D267" s="1" t="s">
        <v>3167</v>
      </c>
      <c r="E267" s="1" t="s">
        <v>3168</v>
      </c>
      <c r="F267" s="1" t="s">
        <v>3169</v>
      </c>
      <c r="G267" s="1" t="s">
        <v>3170</v>
      </c>
      <c r="H267" s="1" t="s">
        <v>3171</v>
      </c>
      <c r="I267" s="1" t="s">
        <v>3172</v>
      </c>
      <c r="J267" s="1" t="s">
        <v>3173</v>
      </c>
      <c r="K267" s="1" t="s">
        <v>3174</v>
      </c>
      <c r="L267" s="1" t="s">
        <v>3175</v>
      </c>
      <c r="M267" s="1" t="s">
        <v>3176</v>
      </c>
      <c r="N267" s="1" t="s">
        <v>3177</v>
      </c>
      <c r="O267" s="1" t="s">
        <v>3178</v>
      </c>
      <c r="P267" s="1" t="s">
        <v>3165</v>
      </c>
    </row>
    <row r="268" spans="1:16" ht="14.25">
      <c r="A268" s="44">
        <v>267</v>
      </c>
      <c r="B268" s="1" t="s">
        <v>3179</v>
      </c>
      <c r="C268" s="1" t="s">
        <v>3180</v>
      </c>
      <c r="D268" s="1" t="s">
        <v>3181</v>
      </c>
      <c r="E268" s="1" t="s">
        <v>3182</v>
      </c>
      <c r="F268" s="1" t="s">
        <v>3183</v>
      </c>
      <c r="G268" s="1" t="s">
        <v>3184</v>
      </c>
      <c r="H268" s="1" t="s">
        <v>3185</v>
      </c>
      <c r="I268" s="1" t="s">
        <v>3186</v>
      </c>
      <c r="J268" s="1" t="s">
        <v>3187</v>
      </c>
      <c r="K268" s="1" t="s">
        <v>3188</v>
      </c>
      <c r="L268" s="1" t="s">
        <v>3189</v>
      </c>
      <c r="M268" s="1" t="s">
        <v>3190</v>
      </c>
      <c r="N268" s="1" t="s">
        <v>3191</v>
      </c>
      <c r="O268" s="1" t="s">
        <v>3192</v>
      </c>
      <c r="P268" s="1" t="s">
        <v>3179</v>
      </c>
    </row>
    <row r="269" spans="1:16" ht="14.25">
      <c r="A269" s="44">
        <v>268</v>
      </c>
      <c r="B269" s="1" t="s">
        <v>3193</v>
      </c>
      <c r="C269" s="1" t="s">
        <v>3194</v>
      </c>
      <c r="D269" s="1" t="s">
        <v>3195</v>
      </c>
      <c r="E269" s="1" t="s">
        <v>3196</v>
      </c>
      <c r="F269" s="1" t="s">
        <v>3197</v>
      </c>
      <c r="G269" s="1" t="s">
        <v>3198</v>
      </c>
      <c r="H269" s="1" t="s">
        <v>3199</v>
      </c>
      <c r="I269" s="1" t="s">
        <v>3200</v>
      </c>
      <c r="J269" s="1" t="s">
        <v>3201</v>
      </c>
      <c r="K269" s="1" t="s">
        <v>3202</v>
      </c>
      <c r="L269" s="1" t="s">
        <v>3203</v>
      </c>
      <c r="M269" s="1" t="s">
        <v>3204</v>
      </c>
      <c r="N269" s="1" t="s">
        <v>3205</v>
      </c>
      <c r="O269" s="1" t="s">
        <v>3206</v>
      </c>
      <c r="P269" s="1" t="s">
        <v>3193</v>
      </c>
    </row>
    <row r="270" spans="1:16" ht="14.25">
      <c r="A270" s="44">
        <v>269</v>
      </c>
      <c r="B270" s="1" t="s">
        <v>3207</v>
      </c>
      <c r="C270" s="1" t="s">
        <v>3208</v>
      </c>
      <c r="D270" s="1" t="s">
        <v>3209</v>
      </c>
      <c r="E270" s="1" t="s">
        <v>3210</v>
      </c>
      <c r="F270" s="1" t="s">
        <v>3211</v>
      </c>
      <c r="G270" s="1" t="s">
        <v>3212</v>
      </c>
      <c r="H270" s="1" t="s">
        <v>3213</v>
      </c>
      <c r="I270" s="1" t="s">
        <v>3214</v>
      </c>
      <c r="J270" s="1" t="s">
        <v>3215</v>
      </c>
      <c r="K270" s="1" t="s">
        <v>3216</v>
      </c>
      <c r="L270" s="1" t="s">
        <v>3217</v>
      </c>
      <c r="M270" s="1" t="s">
        <v>3218</v>
      </c>
      <c r="N270" s="1" t="s">
        <v>3219</v>
      </c>
      <c r="O270" s="1" t="s">
        <v>3220</v>
      </c>
      <c r="P270" s="1" t="s">
        <v>3207</v>
      </c>
    </row>
    <row r="271" spans="1:16" ht="14.25">
      <c r="A271" s="44">
        <v>270</v>
      </c>
      <c r="B271" s="1" t="s">
        <v>3221</v>
      </c>
      <c r="C271" s="1" t="s">
        <v>3222</v>
      </c>
      <c r="D271" s="1" t="s">
        <v>3223</v>
      </c>
      <c r="E271" s="1" t="s">
        <v>3224</v>
      </c>
      <c r="F271" s="1" t="s">
        <v>3225</v>
      </c>
      <c r="G271" s="1" t="s">
        <v>3226</v>
      </c>
      <c r="H271" s="1" t="s">
        <v>3227</v>
      </c>
      <c r="I271" s="1" t="s">
        <v>3228</v>
      </c>
      <c r="J271" s="1" t="s">
        <v>3229</v>
      </c>
      <c r="K271" s="1" t="s">
        <v>3230</v>
      </c>
      <c r="L271" s="1" t="s">
        <v>3231</v>
      </c>
      <c r="M271" s="1" t="s">
        <v>3232</v>
      </c>
      <c r="N271" s="1" t="s">
        <v>3233</v>
      </c>
      <c r="O271" s="1" t="s">
        <v>3234</v>
      </c>
      <c r="P271" s="1" t="s">
        <v>3221</v>
      </c>
    </row>
    <row r="272" spans="1:16" ht="14.25">
      <c r="A272" s="44">
        <v>271</v>
      </c>
      <c r="B272" s="1" t="s">
        <v>3235</v>
      </c>
      <c r="C272" s="1" t="s">
        <v>3236</v>
      </c>
      <c r="D272" s="1" t="s">
        <v>3237</v>
      </c>
      <c r="E272" s="1" t="s">
        <v>3238</v>
      </c>
      <c r="F272" s="1" t="s">
        <v>3239</v>
      </c>
      <c r="G272" s="1" t="s">
        <v>3240</v>
      </c>
      <c r="H272" s="1" t="s">
        <v>3241</v>
      </c>
      <c r="I272" s="1" t="s">
        <v>3242</v>
      </c>
      <c r="J272" s="1" t="s">
        <v>3243</v>
      </c>
      <c r="K272" s="1" t="s">
        <v>3244</v>
      </c>
      <c r="L272" s="1" t="s">
        <v>3245</v>
      </c>
      <c r="M272" s="1" t="s">
        <v>3246</v>
      </c>
      <c r="N272" s="1" t="s">
        <v>3247</v>
      </c>
      <c r="O272" s="1" t="s">
        <v>3248</v>
      </c>
      <c r="P272" s="1" t="s">
        <v>3235</v>
      </c>
    </row>
    <row r="273" spans="1:16" ht="14.25">
      <c r="A273" s="44">
        <v>272</v>
      </c>
      <c r="B273" s="1" t="s">
        <v>3249</v>
      </c>
      <c r="C273" s="1" t="s">
        <v>3250</v>
      </c>
      <c r="D273" s="1" t="s">
        <v>3251</v>
      </c>
      <c r="E273" s="1" t="s">
        <v>3252</v>
      </c>
      <c r="F273" s="1" t="s">
        <v>3253</v>
      </c>
      <c r="G273" s="1" t="s">
        <v>3254</v>
      </c>
      <c r="H273" s="1" t="s">
        <v>3255</v>
      </c>
      <c r="I273" s="1" t="s">
        <v>3256</v>
      </c>
      <c r="J273" s="1" t="s">
        <v>3257</v>
      </c>
      <c r="K273" s="1" t="s">
        <v>3258</v>
      </c>
      <c r="L273" s="1" t="s">
        <v>3259</v>
      </c>
      <c r="M273" s="1" t="s">
        <v>3260</v>
      </c>
      <c r="N273" s="1" t="s">
        <v>3261</v>
      </c>
      <c r="O273" s="1" t="s">
        <v>3262</v>
      </c>
      <c r="P273" s="1" t="s">
        <v>3249</v>
      </c>
    </row>
    <row r="274" spans="1:16" ht="14.25">
      <c r="A274" s="44">
        <v>273</v>
      </c>
      <c r="B274" s="1" t="s">
        <v>3263</v>
      </c>
      <c r="C274" s="1" t="s">
        <v>3264</v>
      </c>
      <c r="D274" s="1" t="s">
        <v>3265</v>
      </c>
      <c r="E274" s="1" t="s">
        <v>3266</v>
      </c>
      <c r="F274" s="1" t="s">
        <v>3267</v>
      </c>
      <c r="G274" s="1" t="s">
        <v>3268</v>
      </c>
      <c r="H274" s="1" t="s">
        <v>3269</v>
      </c>
      <c r="I274" s="1" t="s">
        <v>3270</v>
      </c>
      <c r="J274" s="1" t="s">
        <v>3271</v>
      </c>
      <c r="K274" s="1" t="s">
        <v>3272</v>
      </c>
      <c r="L274" s="1" t="s">
        <v>3273</v>
      </c>
      <c r="M274" s="1" t="s">
        <v>3274</v>
      </c>
      <c r="N274" s="1" t="s">
        <v>3273</v>
      </c>
      <c r="O274" s="1" t="s">
        <v>3275</v>
      </c>
      <c r="P274" s="1" t="s">
        <v>3263</v>
      </c>
    </row>
    <row r="275" spans="1:16" ht="14.25">
      <c r="A275" s="44">
        <v>274</v>
      </c>
      <c r="B275" s="1" t="s">
        <v>3276</v>
      </c>
      <c r="C275" s="1" t="s">
        <v>3277</v>
      </c>
      <c r="D275" s="1" t="s">
        <v>3278</v>
      </c>
      <c r="E275" s="1" t="s">
        <v>3279</v>
      </c>
      <c r="F275" s="1" t="s">
        <v>3280</v>
      </c>
      <c r="G275" s="1" t="s">
        <v>3281</v>
      </c>
      <c r="H275" s="1" t="s">
        <v>3282</v>
      </c>
      <c r="I275" s="1" t="s">
        <v>3283</v>
      </c>
      <c r="J275" s="1" t="s">
        <v>3284</v>
      </c>
      <c r="K275" s="1" t="s">
        <v>3285</v>
      </c>
      <c r="L275" s="1" t="s">
        <v>3286</v>
      </c>
      <c r="M275" s="1" t="s">
        <v>3287</v>
      </c>
      <c r="N275" s="1" t="s">
        <v>3288</v>
      </c>
      <c r="O275" s="1" t="s">
        <v>3289</v>
      </c>
      <c r="P275" s="1" t="s">
        <v>3276</v>
      </c>
    </row>
    <row r="276" spans="1:16" ht="14.25">
      <c r="A276" s="44">
        <v>275</v>
      </c>
      <c r="B276" s="1" t="s">
        <v>3290</v>
      </c>
      <c r="C276" s="1" t="s">
        <v>3291</v>
      </c>
      <c r="D276" s="1" t="s">
        <v>3292</v>
      </c>
      <c r="E276" s="1" t="s">
        <v>3293</v>
      </c>
      <c r="F276" s="1" t="s">
        <v>3294</v>
      </c>
      <c r="G276" s="1" t="s">
        <v>3295</v>
      </c>
      <c r="H276" s="1" t="s">
        <v>3296</v>
      </c>
      <c r="I276" s="1" t="s">
        <v>3297</v>
      </c>
      <c r="J276" s="1" t="s">
        <v>3298</v>
      </c>
      <c r="K276" s="1" t="s">
        <v>3299</v>
      </c>
      <c r="L276" s="1" t="s">
        <v>3300</v>
      </c>
      <c r="M276" s="1" t="s">
        <v>3301</v>
      </c>
      <c r="N276" s="1" t="s">
        <v>3302</v>
      </c>
      <c r="O276" s="1" t="s">
        <v>3303</v>
      </c>
      <c r="P276" s="1" t="s">
        <v>3290</v>
      </c>
    </row>
    <row r="277" spans="1:16" ht="14.25">
      <c r="A277" s="44">
        <v>276</v>
      </c>
      <c r="B277" s="1" t="s">
        <v>3304</v>
      </c>
      <c r="C277" s="1" t="s">
        <v>3305</v>
      </c>
      <c r="D277" s="1" t="s">
        <v>3306</v>
      </c>
      <c r="E277" s="1" t="s">
        <v>3307</v>
      </c>
      <c r="F277" s="1" t="s">
        <v>3308</v>
      </c>
      <c r="G277" s="1" t="s">
        <v>3309</v>
      </c>
      <c r="H277" s="1" t="s">
        <v>3310</v>
      </c>
      <c r="I277" s="1" t="s">
        <v>3311</v>
      </c>
      <c r="J277" s="1" t="s">
        <v>3312</v>
      </c>
      <c r="K277" s="1" t="s">
        <v>3313</v>
      </c>
      <c r="L277" s="1" t="s">
        <v>3314</v>
      </c>
      <c r="M277" s="1" t="s">
        <v>3315</v>
      </c>
      <c r="N277" s="1" t="s">
        <v>3316</v>
      </c>
      <c r="O277" s="1" t="s">
        <v>3317</v>
      </c>
      <c r="P277" s="1" t="s">
        <v>3304</v>
      </c>
    </row>
    <row r="278" spans="1:16" ht="14.25">
      <c r="A278" s="44">
        <v>277</v>
      </c>
      <c r="B278" s="1" t="s">
        <v>3318</v>
      </c>
      <c r="C278" s="1" t="s">
        <v>3319</v>
      </c>
      <c r="D278" s="1" t="s">
        <v>3320</v>
      </c>
      <c r="E278" s="1" t="s">
        <v>3321</v>
      </c>
      <c r="F278" s="1" t="s">
        <v>3322</v>
      </c>
      <c r="G278" s="1" t="s">
        <v>3323</v>
      </c>
      <c r="H278" s="1" t="s">
        <v>3324</v>
      </c>
      <c r="I278" s="1" t="s">
        <v>3325</v>
      </c>
      <c r="J278" s="1" t="s">
        <v>3326</v>
      </c>
      <c r="K278" s="1" t="s">
        <v>3327</v>
      </c>
      <c r="L278" s="1" t="s">
        <v>3328</v>
      </c>
      <c r="M278" s="1" t="s">
        <v>3329</v>
      </c>
      <c r="N278" s="1" t="s">
        <v>3330</v>
      </c>
      <c r="O278" s="1" t="s">
        <v>3331</v>
      </c>
      <c r="P278" s="1" t="s">
        <v>3318</v>
      </c>
    </row>
    <row r="279" spans="1:16" ht="14.25">
      <c r="A279" s="44">
        <v>278</v>
      </c>
      <c r="B279" s="1" t="s">
        <v>3332</v>
      </c>
      <c r="C279" s="1" t="s">
        <v>3333</v>
      </c>
      <c r="D279" s="1" t="s">
        <v>3334</v>
      </c>
      <c r="E279" s="1" t="s">
        <v>3335</v>
      </c>
      <c r="F279" s="1" t="s">
        <v>3336</v>
      </c>
      <c r="G279" s="1" t="s">
        <v>3337</v>
      </c>
      <c r="H279" s="1" t="s">
        <v>3338</v>
      </c>
      <c r="I279" s="1" t="s">
        <v>3339</v>
      </c>
      <c r="J279" s="1" t="s">
        <v>3340</v>
      </c>
      <c r="K279" s="1" t="s">
        <v>3341</v>
      </c>
      <c r="L279" s="1" t="s">
        <v>3342</v>
      </c>
      <c r="M279" s="1" t="s">
        <v>3343</v>
      </c>
      <c r="N279" s="1" t="s">
        <v>3344</v>
      </c>
      <c r="O279" s="1" t="s">
        <v>3345</v>
      </c>
      <c r="P279" s="1" t="s">
        <v>3332</v>
      </c>
    </row>
    <row r="280" spans="1:16" ht="14.25">
      <c r="A280" s="44">
        <v>279</v>
      </c>
      <c r="B280" s="1" t="s">
        <v>3346</v>
      </c>
      <c r="C280" s="1" t="s">
        <v>3347</v>
      </c>
      <c r="D280" s="1" t="s">
        <v>3348</v>
      </c>
      <c r="E280" s="1" t="s">
        <v>3349</v>
      </c>
      <c r="F280" s="1" t="s">
        <v>3350</v>
      </c>
      <c r="G280" s="1" t="s">
        <v>3351</v>
      </c>
      <c r="H280" s="1" t="s">
        <v>3352</v>
      </c>
      <c r="I280" s="1" t="s">
        <v>3353</v>
      </c>
      <c r="J280" s="1" t="s">
        <v>3354</v>
      </c>
      <c r="K280" s="1" t="s">
        <v>3355</v>
      </c>
      <c r="L280" s="1" t="s">
        <v>3356</v>
      </c>
      <c r="M280" s="1" t="s">
        <v>3357</v>
      </c>
      <c r="N280" s="1" t="s">
        <v>3358</v>
      </c>
      <c r="O280" s="1" t="s">
        <v>3359</v>
      </c>
      <c r="P280" s="1" t="s">
        <v>3346</v>
      </c>
    </row>
    <row r="281" spans="1:16" ht="14.25">
      <c r="A281" s="44">
        <v>280</v>
      </c>
      <c r="B281" s="1" t="s">
        <v>3360</v>
      </c>
      <c r="C281" s="1" t="s">
        <v>3361</v>
      </c>
      <c r="D281" s="1" t="s">
        <v>3362</v>
      </c>
      <c r="E281" s="1" t="s">
        <v>3363</v>
      </c>
      <c r="F281" s="1" t="s">
        <v>3364</v>
      </c>
      <c r="G281" s="1" t="s">
        <v>3365</v>
      </c>
      <c r="H281" s="1" t="s">
        <v>3366</v>
      </c>
      <c r="I281" s="1" t="s">
        <v>3367</v>
      </c>
      <c r="J281" s="1" t="s">
        <v>3368</v>
      </c>
      <c r="K281" s="1" t="s">
        <v>3369</v>
      </c>
      <c r="L281" s="1" t="s">
        <v>3370</v>
      </c>
      <c r="M281" s="1" t="s">
        <v>3371</v>
      </c>
      <c r="N281" s="1" t="s">
        <v>3372</v>
      </c>
      <c r="O281" s="1" t="s">
        <v>3373</v>
      </c>
      <c r="P281" s="1" t="s">
        <v>3360</v>
      </c>
    </row>
    <row r="282" spans="1:16" ht="14.25">
      <c r="A282" s="44">
        <v>281</v>
      </c>
      <c r="B282" s="1" t="s">
        <v>3374</v>
      </c>
      <c r="C282" s="1" t="s">
        <v>3375</v>
      </c>
      <c r="D282" s="1" t="s">
        <v>3376</v>
      </c>
      <c r="E282" s="1" t="s">
        <v>3377</v>
      </c>
      <c r="F282" s="1" t="s">
        <v>3378</v>
      </c>
      <c r="G282" s="1" t="s">
        <v>3379</v>
      </c>
      <c r="H282" s="1" t="s">
        <v>3380</v>
      </c>
      <c r="I282" s="1" t="s">
        <v>3381</v>
      </c>
      <c r="J282" s="1" t="s">
        <v>3382</v>
      </c>
      <c r="K282" s="1" t="s">
        <v>3383</v>
      </c>
      <c r="L282" s="1" t="s">
        <v>3384</v>
      </c>
      <c r="M282" s="1" t="s">
        <v>3385</v>
      </c>
      <c r="N282" s="1" t="s">
        <v>3386</v>
      </c>
      <c r="O282" s="1" t="s">
        <v>3387</v>
      </c>
      <c r="P282" s="1" t="s">
        <v>3374</v>
      </c>
    </row>
    <row r="283" spans="1:16" ht="14.25">
      <c r="A283" s="44">
        <v>282</v>
      </c>
      <c r="B283" s="1" t="s">
        <v>3388</v>
      </c>
      <c r="C283" s="1" t="s">
        <v>3389</v>
      </c>
      <c r="D283" s="1" t="s">
        <v>3390</v>
      </c>
      <c r="E283" s="1" t="s">
        <v>3391</v>
      </c>
      <c r="F283" s="1" t="s">
        <v>3392</v>
      </c>
      <c r="G283" s="1" t="s">
        <v>3393</v>
      </c>
      <c r="H283" s="1" t="s">
        <v>3394</v>
      </c>
      <c r="I283" s="1" t="s">
        <v>3395</v>
      </c>
      <c r="J283" s="1" t="s">
        <v>3396</v>
      </c>
      <c r="K283" s="1" t="s">
        <v>3397</v>
      </c>
      <c r="L283" s="1" t="s">
        <v>3398</v>
      </c>
      <c r="M283" s="1" t="s">
        <v>3399</v>
      </c>
      <c r="N283" s="1" t="s">
        <v>3400</v>
      </c>
      <c r="O283" s="1" t="s">
        <v>3401</v>
      </c>
      <c r="P283" s="1" t="s">
        <v>3388</v>
      </c>
    </row>
    <row r="284" spans="1:16" ht="14.25">
      <c r="A284" s="44">
        <v>283</v>
      </c>
      <c r="B284" s="1" t="s">
        <v>3402</v>
      </c>
      <c r="C284" s="1" t="s">
        <v>3403</v>
      </c>
      <c r="D284" s="1" t="s">
        <v>3404</v>
      </c>
      <c r="E284" s="1" t="s">
        <v>3405</v>
      </c>
      <c r="F284" s="1" t="s">
        <v>3406</v>
      </c>
      <c r="G284" s="1" t="s">
        <v>3407</v>
      </c>
      <c r="H284" s="1" t="s">
        <v>3408</v>
      </c>
      <c r="I284" s="1" t="s">
        <v>3409</v>
      </c>
      <c r="J284" s="1" t="s">
        <v>3410</v>
      </c>
      <c r="K284" s="1" t="s">
        <v>3411</v>
      </c>
      <c r="L284" s="1" t="s">
        <v>3412</v>
      </c>
      <c r="M284" s="1" t="s">
        <v>3413</v>
      </c>
      <c r="N284" s="1" t="s">
        <v>3414</v>
      </c>
      <c r="O284" s="1" t="s">
        <v>3415</v>
      </c>
      <c r="P284" s="1" t="s">
        <v>3402</v>
      </c>
    </row>
    <row r="285" spans="1:16" ht="14.25">
      <c r="A285" s="44">
        <v>284</v>
      </c>
      <c r="B285" s="1" t="s">
        <v>3416</v>
      </c>
      <c r="C285" s="1" t="s">
        <v>3417</v>
      </c>
      <c r="D285" s="1" t="s">
        <v>3418</v>
      </c>
      <c r="E285" s="1" t="s">
        <v>3419</v>
      </c>
      <c r="F285" s="1" t="s">
        <v>3420</v>
      </c>
      <c r="G285" s="1" t="s">
        <v>3421</v>
      </c>
      <c r="H285" s="1" t="s">
        <v>3422</v>
      </c>
      <c r="I285" s="1" t="s">
        <v>3423</v>
      </c>
      <c r="J285" s="1" t="s">
        <v>3424</v>
      </c>
      <c r="K285" s="1" t="s">
        <v>3425</v>
      </c>
      <c r="L285" s="1" t="s">
        <v>3426</v>
      </c>
      <c r="M285" s="1" t="s">
        <v>3427</v>
      </c>
      <c r="N285" s="1" t="s">
        <v>3428</v>
      </c>
      <c r="O285" s="1" t="s">
        <v>3429</v>
      </c>
      <c r="P285" s="1" t="s">
        <v>3416</v>
      </c>
    </row>
    <row r="286" spans="1:16" ht="14.25">
      <c r="A286" s="44">
        <v>285</v>
      </c>
      <c r="B286" s="1" t="s">
        <v>3430</v>
      </c>
      <c r="C286" s="1" t="s">
        <v>3431</v>
      </c>
      <c r="D286" s="1" t="s">
        <v>3432</v>
      </c>
      <c r="E286" s="1" t="s">
        <v>3433</v>
      </c>
      <c r="F286" s="1" t="s">
        <v>3434</v>
      </c>
      <c r="G286" s="1" t="s">
        <v>3435</v>
      </c>
      <c r="H286" s="1" t="s">
        <v>3436</v>
      </c>
      <c r="I286" s="1" t="s">
        <v>3437</v>
      </c>
      <c r="J286" s="1" t="s">
        <v>3438</v>
      </c>
      <c r="K286" s="1" t="s">
        <v>3439</v>
      </c>
      <c r="L286" s="1" t="s">
        <v>3440</v>
      </c>
      <c r="M286" s="1" t="s">
        <v>3441</v>
      </c>
      <c r="N286" s="1" t="s">
        <v>3442</v>
      </c>
      <c r="O286" s="1" t="s">
        <v>3439</v>
      </c>
      <c r="P286" s="1" t="s">
        <v>3430</v>
      </c>
    </row>
    <row r="287" spans="1:16" ht="14.25">
      <c r="A287" s="44">
        <v>286</v>
      </c>
      <c r="B287" s="1" t="s">
        <v>3443</v>
      </c>
      <c r="C287" s="1" t="s">
        <v>3444</v>
      </c>
      <c r="D287" s="1" t="s">
        <v>3445</v>
      </c>
      <c r="E287" s="1" t="s">
        <v>3446</v>
      </c>
      <c r="F287" s="1" t="s">
        <v>3443</v>
      </c>
      <c r="G287" s="1" t="s">
        <v>3446</v>
      </c>
      <c r="H287" s="1" t="s">
        <v>3447</v>
      </c>
      <c r="I287" s="1" t="s">
        <v>3447</v>
      </c>
      <c r="J287" s="1" t="s">
        <v>3443</v>
      </c>
      <c r="K287" s="1" t="s">
        <v>3448</v>
      </c>
      <c r="L287" s="1" t="s">
        <v>3443</v>
      </c>
      <c r="M287" s="1" t="s">
        <v>3449</v>
      </c>
      <c r="N287" s="1" t="s">
        <v>3449</v>
      </c>
      <c r="O287" s="1" t="s">
        <v>3443</v>
      </c>
      <c r="P287" s="1" t="s">
        <v>3443</v>
      </c>
    </row>
    <row r="288" spans="1:16" ht="14.25">
      <c r="A288" s="44">
        <v>287</v>
      </c>
      <c r="B288" s="1" t="s">
        <v>3450</v>
      </c>
      <c r="C288" s="1" t="s">
        <v>3451</v>
      </c>
      <c r="D288" s="1" t="s">
        <v>3452</v>
      </c>
      <c r="E288" s="1" t="s">
        <v>3453</v>
      </c>
      <c r="F288" s="1" t="s">
        <v>3454</v>
      </c>
      <c r="G288" s="1" t="s">
        <v>3455</v>
      </c>
      <c r="H288" s="1" t="s">
        <v>3456</v>
      </c>
      <c r="I288" s="1" t="s">
        <v>3457</v>
      </c>
      <c r="J288" s="1" t="s">
        <v>3458</v>
      </c>
      <c r="K288" s="1" t="s">
        <v>3459</v>
      </c>
      <c r="L288" s="1" t="s">
        <v>3460</v>
      </c>
      <c r="M288" s="1" t="s">
        <v>3461</v>
      </c>
      <c r="N288" s="1" t="s">
        <v>3461</v>
      </c>
      <c r="O288" s="1" t="s">
        <v>3462</v>
      </c>
      <c r="P288" s="1" t="s">
        <v>3450</v>
      </c>
    </row>
    <row r="289" spans="1:16" ht="14.25">
      <c r="A289" s="44">
        <v>288</v>
      </c>
      <c r="B289" s="1" t="s">
        <v>3463</v>
      </c>
      <c r="C289" s="1" t="s">
        <v>3464</v>
      </c>
      <c r="D289" s="1" t="s">
        <v>3465</v>
      </c>
      <c r="E289" s="1" t="s">
        <v>3466</v>
      </c>
      <c r="F289" s="1" t="s">
        <v>3467</v>
      </c>
      <c r="G289" s="1" t="s">
        <v>3468</v>
      </c>
      <c r="H289" s="1" t="s">
        <v>3469</v>
      </c>
      <c r="I289" s="1" t="s">
        <v>3470</v>
      </c>
      <c r="J289" s="1" t="s">
        <v>3471</v>
      </c>
      <c r="K289" s="1" t="s">
        <v>3472</v>
      </c>
      <c r="L289" s="1" t="s">
        <v>3473</v>
      </c>
      <c r="M289" s="1" t="s">
        <v>3474</v>
      </c>
      <c r="N289" s="1" t="s">
        <v>3475</v>
      </c>
      <c r="O289" s="1" t="s">
        <v>3476</v>
      </c>
      <c r="P289" s="1" t="s">
        <v>3463</v>
      </c>
    </row>
    <row r="290" spans="1:16" ht="14.25">
      <c r="A290" s="44">
        <v>289</v>
      </c>
      <c r="B290" s="1" t="s">
        <v>3477</v>
      </c>
      <c r="C290" s="1" t="s">
        <v>3478</v>
      </c>
      <c r="D290" s="1" t="s">
        <v>3479</v>
      </c>
      <c r="E290" s="1" t="s">
        <v>3480</v>
      </c>
      <c r="F290" s="1" t="s">
        <v>3481</v>
      </c>
      <c r="G290" s="1" t="s">
        <v>3482</v>
      </c>
      <c r="H290" s="1" t="s">
        <v>3483</v>
      </c>
      <c r="I290" s="1" t="s">
        <v>3484</v>
      </c>
      <c r="J290" s="1" t="s">
        <v>3485</v>
      </c>
      <c r="K290" s="1" t="s">
        <v>3486</v>
      </c>
      <c r="L290" s="1" t="s">
        <v>3487</v>
      </c>
      <c r="M290" s="1" t="s">
        <v>3488</v>
      </c>
      <c r="N290" s="1" t="s">
        <v>3489</v>
      </c>
      <c r="O290" s="1" t="s">
        <v>3490</v>
      </c>
      <c r="P290" s="1" t="s">
        <v>3477</v>
      </c>
    </row>
    <row r="291" spans="1:16" ht="14.25">
      <c r="A291" s="44">
        <v>290</v>
      </c>
      <c r="B291" s="1" t="s">
        <v>3491</v>
      </c>
      <c r="C291" s="1" t="s">
        <v>3492</v>
      </c>
      <c r="D291" s="1" t="s">
        <v>3493</v>
      </c>
      <c r="E291" s="1" t="s">
        <v>3494</v>
      </c>
      <c r="F291" s="1" t="s">
        <v>3495</v>
      </c>
      <c r="G291" s="1" t="s">
        <v>3496</v>
      </c>
      <c r="H291" s="1" t="s">
        <v>3497</v>
      </c>
      <c r="I291" s="1" t="s">
        <v>3498</v>
      </c>
      <c r="J291" s="1" t="s">
        <v>3499</v>
      </c>
      <c r="K291" s="1" t="s">
        <v>3500</v>
      </c>
      <c r="L291" s="1" t="s">
        <v>3501</v>
      </c>
      <c r="M291" s="1" t="s">
        <v>3502</v>
      </c>
      <c r="N291" s="1" t="s">
        <v>3503</v>
      </c>
      <c r="O291" s="1" t="s">
        <v>3504</v>
      </c>
      <c r="P291" s="1" t="s">
        <v>3491</v>
      </c>
    </row>
    <row r="292" spans="1:16" ht="14.25">
      <c r="A292" s="44">
        <v>291</v>
      </c>
      <c r="B292" s="1" t="s">
        <v>3505</v>
      </c>
      <c r="C292" s="1" t="s">
        <v>3506</v>
      </c>
      <c r="D292" s="1" t="s">
        <v>3493</v>
      </c>
      <c r="E292" s="1" t="s">
        <v>3507</v>
      </c>
      <c r="F292" s="1" t="s">
        <v>3508</v>
      </c>
      <c r="G292" s="1" t="s">
        <v>3509</v>
      </c>
      <c r="H292" s="1" t="s">
        <v>3510</v>
      </c>
      <c r="I292" s="1" t="s">
        <v>3511</v>
      </c>
      <c r="J292" s="1" t="s">
        <v>3512</v>
      </c>
      <c r="K292" s="1" t="s">
        <v>3513</v>
      </c>
      <c r="L292" s="1" t="s">
        <v>3514</v>
      </c>
      <c r="M292" s="1" t="s">
        <v>3515</v>
      </c>
      <c r="N292" s="1" t="s">
        <v>3516</v>
      </c>
      <c r="O292" s="1" t="s">
        <v>3517</v>
      </c>
      <c r="P292" s="1" t="s">
        <v>3505</v>
      </c>
    </row>
    <row r="293" spans="1:16" ht="14.25">
      <c r="A293" s="44">
        <v>292</v>
      </c>
      <c r="B293" s="1" t="s">
        <v>3518</v>
      </c>
      <c r="C293" s="1" t="s">
        <v>3519</v>
      </c>
      <c r="D293" s="1" t="s">
        <v>3520</v>
      </c>
      <c r="E293" s="1" t="s">
        <v>3521</v>
      </c>
      <c r="F293" s="1" t="s">
        <v>3522</v>
      </c>
      <c r="G293" s="1" t="s">
        <v>3523</v>
      </c>
      <c r="H293" s="1" t="s">
        <v>3524</v>
      </c>
      <c r="I293" s="1" t="s">
        <v>3525</v>
      </c>
      <c r="J293" s="1" t="s">
        <v>3526</v>
      </c>
      <c r="K293" s="1" t="s">
        <v>3527</v>
      </c>
      <c r="L293" s="1" t="s">
        <v>3528</v>
      </c>
      <c r="M293" s="1" t="s">
        <v>3529</v>
      </c>
      <c r="N293" s="1" t="s">
        <v>3530</v>
      </c>
      <c r="O293" s="1" t="s">
        <v>3531</v>
      </c>
      <c r="P293" s="1" t="s">
        <v>3518</v>
      </c>
    </row>
    <row r="294" spans="1:16" ht="14.25">
      <c r="A294" s="44">
        <v>293</v>
      </c>
      <c r="B294" s="1" t="s">
        <v>3532</v>
      </c>
      <c r="C294" s="1" t="s">
        <v>3533</v>
      </c>
      <c r="D294" s="1" t="s">
        <v>3534</v>
      </c>
      <c r="E294" s="1" t="s">
        <v>3535</v>
      </c>
      <c r="F294" s="1" t="s">
        <v>3536</v>
      </c>
      <c r="G294" s="1" t="s">
        <v>3537</v>
      </c>
      <c r="H294" s="1" t="s">
        <v>3538</v>
      </c>
      <c r="I294" s="1" t="s">
        <v>3539</v>
      </c>
      <c r="J294" s="1" t="s">
        <v>3540</v>
      </c>
      <c r="K294" s="1" t="s">
        <v>3541</v>
      </c>
      <c r="L294" s="1" t="s">
        <v>3542</v>
      </c>
      <c r="M294" s="1" t="s">
        <v>3543</v>
      </c>
      <c r="N294" s="1" t="s">
        <v>3544</v>
      </c>
      <c r="O294" s="1" t="s">
        <v>3545</v>
      </c>
      <c r="P294" s="1" t="s">
        <v>3532</v>
      </c>
    </row>
    <row r="295" spans="1:16" ht="14.25">
      <c r="A295" s="44">
        <v>294</v>
      </c>
      <c r="B295" s="1" t="s">
        <v>3546</v>
      </c>
      <c r="C295" s="1" t="s">
        <v>3547</v>
      </c>
      <c r="D295" s="1" t="s">
        <v>3548</v>
      </c>
      <c r="E295" s="1" t="s">
        <v>3549</v>
      </c>
      <c r="F295" s="1" t="s">
        <v>3550</v>
      </c>
      <c r="G295" s="1" t="s">
        <v>3551</v>
      </c>
      <c r="H295" s="1" t="s">
        <v>3552</v>
      </c>
      <c r="I295" s="1" t="s">
        <v>3553</v>
      </c>
      <c r="J295" s="1" t="s">
        <v>3554</v>
      </c>
      <c r="K295" s="1" t="s">
        <v>3555</v>
      </c>
      <c r="L295" s="1" t="s">
        <v>3556</v>
      </c>
      <c r="M295" s="1" t="s">
        <v>3557</v>
      </c>
      <c r="N295" s="1" t="s">
        <v>3558</v>
      </c>
      <c r="O295" s="1" t="s">
        <v>3559</v>
      </c>
      <c r="P295" s="1" t="s">
        <v>3546</v>
      </c>
    </row>
    <row r="296" spans="1:16" ht="14.25">
      <c r="A296" s="44">
        <v>295</v>
      </c>
      <c r="B296" s="1" t="s">
        <v>3560</v>
      </c>
      <c r="C296" s="1" t="s">
        <v>3561</v>
      </c>
      <c r="D296" s="1" t="s">
        <v>3562</v>
      </c>
      <c r="E296" s="1" t="s">
        <v>3563</v>
      </c>
      <c r="F296" s="1" t="s">
        <v>3564</v>
      </c>
      <c r="G296" s="1" t="s">
        <v>3565</v>
      </c>
      <c r="H296" s="1" t="s">
        <v>3566</v>
      </c>
      <c r="I296" s="1" t="s">
        <v>3567</v>
      </c>
      <c r="J296" s="1" t="s">
        <v>3568</v>
      </c>
      <c r="K296" s="1" t="s">
        <v>3569</v>
      </c>
      <c r="L296" s="1" t="s">
        <v>3570</v>
      </c>
      <c r="M296" s="1" t="s">
        <v>3571</v>
      </c>
      <c r="N296" s="1" t="s">
        <v>3572</v>
      </c>
      <c r="O296" s="1" t="s">
        <v>3573</v>
      </c>
      <c r="P296" s="1" t="s">
        <v>3560</v>
      </c>
    </row>
    <row r="297" spans="1:16" ht="14.25">
      <c r="A297" s="44">
        <v>296</v>
      </c>
      <c r="B297" s="1" t="s">
        <v>3574</v>
      </c>
      <c r="C297" s="1" t="s">
        <v>3575</v>
      </c>
      <c r="D297" s="1" t="s">
        <v>3576</v>
      </c>
      <c r="E297" s="1" t="s">
        <v>3577</v>
      </c>
      <c r="F297" s="1" t="s">
        <v>3578</v>
      </c>
      <c r="G297" s="1" t="s">
        <v>3579</v>
      </c>
      <c r="H297" s="1" t="s">
        <v>3580</v>
      </c>
      <c r="I297" s="1" t="s">
        <v>3581</v>
      </c>
      <c r="J297" s="1" t="s">
        <v>3582</v>
      </c>
      <c r="K297" s="1" t="s">
        <v>3583</v>
      </c>
      <c r="L297" s="1" t="s">
        <v>3584</v>
      </c>
      <c r="M297" s="1" t="s">
        <v>3585</v>
      </c>
      <c r="N297" s="1" t="s">
        <v>3586</v>
      </c>
      <c r="O297" s="1" t="s">
        <v>3587</v>
      </c>
      <c r="P297" s="1" t="s">
        <v>3574</v>
      </c>
    </row>
    <row r="298" spans="1:16" ht="14.25">
      <c r="A298" s="44">
        <v>297</v>
      </c>
      <c r="B298" s="1" t="s">
        <v>3588</v>
      </c>
      <c r="C298" s="1" t="s">
        <v>3589</v>
      </c>
      <c r="D298" s="1" t="s">
        <v>3590</v>
      </c>
      <c r="E298" s="1" t="s">
        <v>3591</v>
      </c>
      <c r="F298" s="1" t="s">
        <v>3592</v>
      </c>
      <c r="G298" s="1" t="s">
        <v>3593</v>
      </c>
      <c r="H298" s="1" t="s">
        <v>3594</v>
      </c>
      <c r="I298" s="1" t="s">
        <v>3595</v>
      </c>
      <c r="J298" s="1" t="s">
        <v>3596</v>
      </c>
      <c r="K298" s="1" t="s">
        <v>3597</v>
      </c>
      <c r="L298" s="1" t="s">
        <v>3598</v>
      </c>
      <c r="M298" s="1" t="s">
        <v>3599</v>
      </c>
      <c r="N298" s="1" t="s">
        <v>3600</v>
      </c>
      <c r="O298" s="1" t="s">
        <v>3601</v>
      </c>
      <c r="P298" s="1" t="s">
        <v>3588</v>
      </c>
    </row>
    <row r="299" spans="1:16" ht="14.25">
      <c r="A299" s="44">
        <v>298</v>
      </c>
      <c r="B299" s="1" t="s">
        <v>3602</v>
      </c>
      <c r="C299" s="1" t="s">
        <v>3603</v>
      </c>
      <c r="D299" s="1" t="s">
        <v>3604</v>
      </c>
      <c r="E299" s="1" t="s">
        <v>3605</v>
      </c>
      <c r="F299" s="1" t="s">
        <v>3606</v>
      </c>
      <c r="G299" s="1" t="s">
        <v>3607</v>
      </c>
      <c r="H299" s="1" t="s">
        <v>3608</v>
      </c>
      <c r="I299" s="1" t="s">
        <v>3609</v>
      </c>
      <c r="J299" s="1" t="s">
        <v>3610</v>
      </c>
      <c r="K299" s="1" t="s">
        <v>3611</v>
      </c>
      <c r="L299" s="1" t="s">
        <v>3612</v>
      </c>
      <c r="M299" s="1" t="s">
        <v>3613</v>
      </c>
      <c r="N299" s="1" t="s">
        <v>3614</v>
      </c>
      <c r="O299" s="1" t="s">
        <v>3615</v>
      </c>
      <c r="P299" s="1" t="s">
        <v>3602</v>
      </c>
    </row>
    <row r="300" spans="1:16" ht="14.25">
      <c r="A300" s="44">
        <v>299</v>
      </c>
      <c r="B300" s="1" t="s">
        <v>3616</v>
      </c>
      <c r="C300" s="1" t="s">
        <v>3617</v>
      </c>
      <c r="D300" s="1" t="s">
        <v>3618</v>
      </c>
      <c r="E300" s="1" t="s">
        <v>3619</v>
      </c>
      <c r="F300" s="1" t="s">
        <v>3620</v>
      </c>
      <c r="G300" s="1" t="s">
        <v>3621</v>
      </c>
      <c r="H300" s="1" t="s">
        <v>3622</v>
      </c>
      <c r="I300" s="1" t="s">
        <v>3623</v>
      </c>
      <c r="J300" s="1" t="s">
        <v>3624</v>
      </c>
      <c r="K300" s="1" t="s">
        <v>3625</v>
      </c>
      <c r="L300" s="1" t="s">
        <v>3626</v>
      </c>
      <c r="M300" s="1" t="s">
        <v>3627</v>
      </c>
      <c r="N300" s="1" t="s">
        <v>3628</v>
      </c>
      <c r="O300" s="1" t="s">
        <v>3629</v>
      </c>
      <c r="P300" s="1" t="s">
        <v>3616</v>
      </c>
    </row>
    <row r="301" spans="1:16" ht="14.25">
      <c r="A301" s="44">
        <v>300</v>
      </c>
      <c r="B301" s="1" t="s">
        <v>3630</v>
      </c>
      <c r="C301" s="1" t="s">
        <v>3631</v>
      </c>
      <c r="D301" s="1" t="s">
        <v>3632</v>
      </c>
      <c r="E301" s="1" t="s">
        <v>3633</v>
      </c>
      <c r="F301" s="1" t="s">
        <v>3634</v>
      </c>
      <c r="G301" s="1" t="s">
        <v>3635</v>
      </c>
      <c r="H301" s="1" t="s">
        <v>3636</v>
      </c>
      <c r="I301" s="1" t="s">
        <v>3637</v>
      </c>
      <c r="J301" s="1" t="s">
        <v>3638</v>
      </c>
      <c r="K301" s="1" t="s">
        <v>3639</v>
      </c>
      <c r="L301" s="1" t="s">
        <v>3640</v>
      </c>
      <c r="M301" s="1" t="s">
        <v>3641</v>
      </c>
      <c r="N301" s="1" t="s">
        <v>3642</v>
      </c>
      <c r="O301" s="1" t="s">
        <v>3643</v>
      </c>
      <c r="P301" s="1" t="s">
        <v>3630</v>
      </c>
    </row>
    <row r="302" spans="1:16" ht="14.25">
      <c r="A302" s="44">
        <v>301</v>
      </c>
      <c r="B302" s="1" t="s">
        <v>3644</v>
      </c>
      <c r="C302" s="1" t="s">
        <v>3645</v>
      </c>
      <c r="D302" s="1" t="s">
        <v>3646</v>
      </c>
      <c r="E302" s="1" t="s">
        <v>3647</v>
      </c>
      <c r="F302" s="1" t="s">
        <v>3648</v>
      </c>
      <c r="G302" s="1" t="s">
        <v>3649</v>
      </c>
      <c r="H302" s="1" t="s">
        <v>3650</v>
      </c>
      <c r="I302" s="1" t="s">
        <v>3651</v>
      </c>
      <c r="J302" s="1" t="s">
        <v>3652</v>
      </c>
      <c r="K302" s="1" t="s">
        <v>3653</v>
      </c>
      <c r="L302" s="1" t="s">
        <v>3654</v>
      </c>
      <c r="M302" s="1" t="s">
        <v>3655</v>
      </c>
      <c r="N302" s="1" t="s">
        <v>3656</v>
      </c>
      <c r="O302" s="1" t="s">
        <v>3657</v>
      </c>
      <c r="P302" s="1" t="s">
        <v>3644</v>
      </c>
    </row>
    <row r="303" spans="1:16" ht="14.25">
      <c r="A303" s="44">
        <v>302</v>
      </c>
      <c r="B303" s="1" t="s">
        <v>3658</v>
      </c>
      <c r="C303" s="1" t="s">
        <v>3659</v>
      </c>
      <c r="D303" s="1" t="s">
        <v>3658</v>
      </c>
      <c r="E303" s="1" t="s">
        <v>3660</v>
      </c>
      <c r="F303" s="1" t="s">
        <v>3661</v>
      </c>
      <c r="G303" s="1" t="s">
        <v>3662</v>
      </c>
      <c r="H303" s="1" t="s">
        <v>3663</v>
      </c>
      <c r="I303" s="1" t="s">
        <v>3664</v>
      </c>
      <c r="J303" s="1" t="s">
        <v>3665</v>
      </c>
      <c r="K303" s="1" t="s">
        <v>3666</v>
      </c>
      <c r="L303" s="1" t="s">
        <v>3667</v>
      </c>
      <c r="M303" s="1" t="s">
        <v>3668</v>
      </c>
      <c r="N303" s="1" t="s">
        <v>3669</v>
      </c>
      <c r="O303" s="1" t="s">
        <v>3670</v>
      </c>
      <c r="P303" s="1" t="s">
        <v>3658</v>
      </c>
    </row>
    <row r="304" spans="1:16" ht="14.25">
      <c r="A304" s="44">
        <v>303</v>
      </c>
      <c r="B304" s="1" t="s">
        <v>3671</v>
      </c>
      <c r="C304" s="1" t="s">
        <v>3672</v>
      </c>
      <c r="D304" s="1" t="s">
        <v>3673</v>
      </c>
      <c r="E304" s="1" t="s">
        <v>3674</v>
      </c>
      <c r="F304" s="1" t="s">
        <v>3675</v>
      </c>
      <c r="G304" s="1" t="s">
        <v>3676</v>
      </c>
      <c r="H304" s="1" t="s">
        <v>3677</v>
      </c>
      <c r="I304" s="1" t="s">
        <v>3678</v>
      </c>
      <c r="J304" s="1" t="s">
        <v>3679</v>
      </c>
      <c r="K304" s="1" t="s">
        <v>3680</v>
      </c>
      <c r="L304" s="1" t="s">
        <v>3681</v>
      </c>
      <c r="M304" s="1" t="s">
        <v>3682</v>
      </c>
      <c r="N304" s="1" t="s">
        <v>3683</v>
      </c>
      <c r="O304" s="1" t="s">
        <v>3684</v>
      </c>
      <c r="P304" s="1" t="s">
        <v>3671</v>
      </c>
    </row>
    <row r="305" spans="1:16" ht="14.25">
      <c r="A305" s="44">
        <v>304</v>
      </c>
      <c r="B305" s="1" t="s">
        <v>3685</v>
      </c>
      <c r="C305" s="1" t="s">
        <v>3686</v>
      </c>
      <c r="D305" s="1" t="s">
        <v>3687</v>
      </c>
      <c r="E305" s="1" t="s">
        <v>3688</v>
      </c>
      <c r="F305" s="1" t="s">
        <v>3689</v>
      </c>
      <c r="G305" s="1" t="s">
        <v>3690</v>
      </c>
      <c r="H305" s="1" t="s">
        <v>3691</v>
      </c>
      <c r="I305" s="1" t="s">
        <v>3692</v>
      </c>
      <c r="J305" s="1" t="s">
        <v>3685</v>
      </c>
      <c r="K305" s="1" t="s">
        <v>3693</v>
      </c>
      <c r="L305" s="1" t="s">
        <v>3694</v>
      </c>
      <c r="M305" s="1" t="s">
        <v>3695</v>
      </c>
      <c r="N305" s="1" t="s">
        <v>3696</v>
      </c>
      <c r="O305" s="1" t="s">
        <v>3697</v>
      </c>
      <c r="P305" s="1" t="s">
        <v>3685</v>
      </c>
    </row>
    <row r="306" spans="1:16" ht="14.25">
      <c r="A306" s="44">
        <v>305</v>
      </c>
      <c r="B306" s="1" t="s">
        <v>3698</v>
      </c>
      <c r="C306" s="1" t="s">
        <v>3699</v>
      </c>
      <c r="D306" s="1" t="s">
        <v>3700</v>
      </c>
      <c r="E306" s="1" t="s">
        <v>3701</v>
      </c>
      <c r="F306" s="1" t="s">
        <v>3702</v>
      </c>
      <c r="G306" s="1" t="s">
        <v>3703</v>
      </c>
      <c r="H306" s="1" t="s">
        <v>3704</v>
      </c>
      <c r="I306" s="1" t="s">
        <v>3705</v>
      </c>
      <c r="J306" s="1" t="s">
        <v>3706</v>
      </c>
      <c r="K306" s="1" t="s">
        <v>3707</v>
      </c>
      <c r="L306" s="1" t="s">
        <v>3708</v>
      </c>
      <c r="M306" s="1" t="s">
        <v>3709</v>
      </c>
      <c r="N306" s="1" t="s">
        <v>3710</v>
      </c>
      <c r="O306" s="1" t="s">
        <v>3711</v>
      </c>
      <c r="P306" s="1" t="s">
        <v>3698</v>
      </c>
    </row>
    <row r="307" spans="1:16" ht="14.25">
      <c r="A307" s="44">
        <v>306</v>
      </c>
      <c r="B307" s="1" t="s">
        <v>3712</v>
      </c>
      <c r="C307" s="1" t="s">
        <v>3713</v>
      </c>
      <c r="D307" s="1" t="s">
        <v>3714</v>
      </c>
      <c r="E307" s="1" t="s">
        <v>3715</v>
      </c>
      <c r="F307" s="1" t="s">
        <v>3716</v>
      </c>
      <c r="G307" s="1" t="s">
        <v>3717</v>
      </c>
      <c r="H307" s="1" t="s">
        <v>3718</v>
      </c>
      <c r="I307" s="1" t="s">
        <v>3719</v>
      </c>
      <c r="J307" s="1" t="s">
        <v>3720</v>
      </c>
      <c r="K307" s="1" t="s">
        <v>3721</v>
      </c>
      <c r="L307" s="1" t="s">
        <v>3722</v>
      </c>
      <c r="M307" s="1" t="s">
        <v>3723</v>
      </c>
      <c r="N307" s="1" t="s">
        <v>3724</v>
      </c>
      <c r="O307" s="1" t="s">
        <v>3725</v>
      </c>
      <c r="P307" s="1" t="s">
        <v>3712</v>
      </c>
    </row>
    <row r="308" spans="1:16" ht="14.25">
      <c r="A308" s="44">
        <v>307</v>
      </c>
      <c r="B308" s="1" t="s">
        <v>3726</v>
      </c>
      <c r="C308" s="1" t="s">
        <v>3726</v>
      </c>
      <c r="D308" s="1" t="s">
        <v>3727</v>
      </c>
      <c r="E308" s="1" t="s">
        <v>3728</v>
      </c>
      <c r="F308" s="1" t="s">
        <v>3729</v>
      </c>
      <c r="G308" s="1" t="s">
        <v>3730</v>
      </c>
      <c r="H308" s="1" t="s">
        <v>3731</v>
      </c>
      <c r="I308" s="1" t="s">
        <v>3732</v>
      </c>
      <c r="J308" s="1" t="s">
        <v>3733</v>
      </c>
      <c r="K308" s="1" t="s">
        <v>3734</v>
      </c>
      <c r="L308" s="1" t="s">
        <v>3735</v>
      </c>
      <c r="M308" s="1" t="s">
        <v>3726</v>
      </c>
      <c r="N308" s="1" t="s">
        <v>3736</v>
      </c>
      <c r="O308" s="1" t="s">
        <v>3734</v>
      </c>
      <c r="P308" s="1" t="s">
        <v>3726</v>
      </c>
    </row>
    <row r="309" spans="1:16" ht="14.25">
      <c r="A309" s="44">
        <v>308</v>
      </c>
      <c r="B309" s="1" t="s">
        <v>3737</v>
      </c>
      <c r="C309" s="1" t="s">
        <v>3738</v>
      </c>
      <c r="D309" s="1" t="s">
        <v>3739</v>
      </c>
      <c r="E309" s="1" t="s">
        <v>3740</v>
      </c>
      <c r="F309" s="1" t="s">
        <v>3741</v>
      </c>
      <c r="G309" s="1" t="s">
        <v>3742</v>
      </c>
      <c r="H309" s="1" t="s">
        <v>3743</v>
      </c>
      <c r="I309" s="1" t="s">
        <v>3744</v>
      </c>
      <c r="J309" s="1" t="s">
        <v>3745</v>
      </c>
      <c r="K309" s="1" t="s">
        <v>3746</v>
      </c>
      <c r="L309" s="1" t="s">
        <v>3747</v>
      </c>
      <c r="M309" s="1" t="s">
        <v>3748</v>
      </c>
      <c r="N309" s="1" t="s">
        <v>3749</v>
      </c>
      <c r="O309" s="1" t="s">
        <v>3750</v>
      </c>
      <c r="P309" s="1" t="s">
        <v>3737</v>
      </c>
    </row>
    <row r="310" spans="1:16" ht="14.25">
      <c r="A310" s="44">
        <v>309</v>
      </c>
      <c r="B310" s="1" t="s">
        <v>3751</v>
      </c>
      <c r="C310" s="1" t="s">
        <v>3752</v>
      </c>
      <c r="D310" s="1" t="s">
        <v>3753</v>
      </c>
      <c r="E310" s="1" t="s">
        <v>3754</v>
      </c>
      <c r="F310" s="1" t="s">
        <v>3755</v>
      </c>
      <c r="G310" s="1" t="s">
        <v>3756</v>
      </c>
      <c r="H310" s="1" t="s">
        <v>3757</v>
      </c>
      <c r="I310" s="1" t="s">
        <v>3758</v>
      </c>
      <c r="J310" s="1" t="s">
        <v>3759</v>
      </c>
      <c r="K310" s="1" t="s">
        <v>3760</v>
      </c>
      <c r="L310" s="1" t="s">
        <v>3761</v>
      </c>
      <c r="M310" s="1" t="s">
        <v>3762</v>
      </c>
      <c r="N310" s="1" t="s">
        <v>3763</v>
      </c>
      <c r="O310" s="1" t="s">
        <v>3764</v>
      </c>
      <c r="P310" s="1" t="s">
        <v>3751</v>
      </c>
    </row>
    <row r="311" spans="1:16" ht="14.25">
      <c r="A311" s="44">
        <v>310</v>
      </c>
      <c r="B311" s="1" t="s">
        <v>3765</v>
      </c>
      <c r="C311" s="1" t="s">
        <v>3766</v>
      </c>
      <c r="D311" s="1" t="s">
        <v>3767</v>
      </c>
      <c r="E311" s="1" t="s">
        <v>3768</v>
      </c>
      <c r="F311" s="1" t="s">
        <v>3769</v>
      </c>
      <c r="G311" s="1" t="s">
        <v>3770</v>
      </c>
      <c r="H311" s="1" t="s">
        <v>3771</v>
      </c>
      <c r="I311" s="1" t="s">
        <v>3772</v>
      </c>
      <c r="J311" s="1" t="s">
        <v>3773</v>
      </c>
      <c r="K311" s="1" t="s">
        <v>3774</v>
      </c>
      <c r="L311" s="1" t="s">
        <v>3775</v>
      </c>
      <c r="M311" s="1" t="s">
        <v>3776</v>
      </c>
      <c r="N311" s="1" t="s">
        <v>3777</v>
      </c>
      <c r="O311" s="1" t="s">
        <v>3778</v>
      </c>
      <c r="P311" s="1" t="s">
        <v>3765</v>
      </c>
    </row>
    <row r="312" spans="1:16" ht="14.25">
      <c r="A312" s="44">
        <v>311</v>
      </c>
      <c r="B312" s="1" t="s">
        <v>3779</v>
      </c>
      <c r="C312" s="1" t="s">
        <v>3780</v>
      </c>
      <c r="D312" s="1" t="s">
        <v>3781</v>
      </c>
      <c r="E312" s="1" t="s">
        <v>3782</v>
      </c>
      <c r="F312" s="1" t="s">
        <v>3783</v>
      </c>
      <c r="G312" s="1" t="s">
        <v>3784</v>
      </c>
      <c r="H312" s="1" t="s">
        <v>3785</v>
      </c>
      <c r="I312" s="1" t="s">
        <v>3786</v>
      </c>
      <c r="J312" s="1" t="s">
        <v>3787</v>
      </c>
      <c r="K312" s="1" t="s">
        <v>3788</v>
      </c>
      <c r="L312" s="1" t="s">
        <v>3789</v>
      </c>
      <c r="M312" s="1" t="s">
        <v>3790</v>
      </c>
      <c r="N312" s="1" t="s">
        <v>3791</v>
      </c>
      <c r="O312" s="1" t="s">
        <v>3792</v>
      </c>
      <c r="P312" s="1" t="s">
        <v>3779</v>
      </c>
    </row>
    <row r="313" spans="1:16" ht="14.25">
      <c r="A313" s="44">
        <v>312</v>
      </c>
      <c r="B313" s="1" t="s">
        <v>3793</v>
      </c>
      <c r="C313" s="1" t="s">
        <v>3794</v>
      </c>
      <c r="D313" s="1" t="s">
        <v>3795</v>
      </c>
      <c r="E313" s="1" t="s">
        <v>3796</v>
      </c>
      <c r="F313" s="1" t="s">
        <v>3797</v>
      </c>
      <c r="G313" s="1" t="s">
        <v>3798</v>
      </c>
      <c r="H313" s="1" t="s">
        <v>3799</v>
      </c>
      <c r="I313" s="1" t="s">
        <v>3800</v>
      </c>
      <c r="J313" s="1" t="s">
        <v>3801</v>
      </c>
      <c r="K313" s="1" t="s">
        <v>3802</v>
      </c>
      <c r="L313" s="1" t="s">
        <v>3803</v>
      </c>
      <c r="M313" s="1" t="s">
        <v>3804</v>
      </c>
      <c r="N313" s="1" t="s">
        <v>3805</v>
      </c>
      <c r="O313" s="1" t="s">
        <v>3806</v>
      </c>
      <c r="P313" s="1" t="s">
        <v>3793</v>
      </c>
    </row>
    <row r="314" spans="1:16" ht="14.25">
      <c r="A314" s="44">
        <v>313</v>
      </c>
      <c r="B314" s="1" t="s">
        <v>3807</v>
      </c>
      <c r="C314" s="1" t="s">
        <v>3808</v>
      </c>
      <c r="D314" s="1" t="s">
        <v>3809</v>
      </c>
      <c r="E314" s="1" t="s">
        <v>3810</v>
      </c>
      <c r="F314" s="1" t="s">
        <v>3811</v>
      </c>
      <c r="G314" s="1" t="s">
        <v>3812</v>
      </c>
      <c r="H314" s="1" t="s">
        <v>3813</v>
      </c>
      <c r="I314" s="1" t="s">
        <v>3814</v>
      </c>
      <c r="J314" s="1" t="s">
        <v>3815</v>
      </c>
      <c r="K314" s="1" t="s">
        <v>3816</v>
      </c>
      <c r="L314" s="1" t="s">
        <v>3817</v>
      </c>
      <c r="M314" s="1" t="s">
        <v>3818</v>
      </c>
      <c r="N314" s="1" t="s">
        <v>3819</v>
      </c>
      <c r="O314" s="1" t="s">
        <v>3820</v>
      </c>
      <c r="P314" s="1" t="s">
        <v>3807</v>
      </c>
    </row>
    <row r="315" spans="1:16" ht="14.25">
      <c r="A315" s="44">
        <v>314</v>
      </c>
      <c r="B315" s="1" t="s">
        <v>3821</v>
      </c>
      <c r="C315" s="1" t="s">
        <v>3822</v>
      </c>
      <c r="D315" s="1" t="s">
        <v>3823</v>
      </c>
      <c r="E315" s="1" t="s">
        <v>3824</v>
      </c>
      <c r="F315" s="1" t="s">
        <v>3825</v>
      </c>
      <c r="G315" s="1" t="s">
        <v>3826</v>
      </c>
      <c r="H315" s="1" t="s">
        <v>3827</v>
      </c>
      <c r="I315" s="1" t="s">
        <v>3828</v>
      </c>
      <c r="J315" s="1" t="s">
        <v>3829</v>
      </c>
      <c r="K315" s="1" t="s">
        <v>3830</v>
      </c>
      <c r="L315" s="1" t="s">
        <v>3831</v>
      </c>
      <c r="M315" s="1" t="s">
        <v>3832</v>
      </c>
      <c r="N315" s="1" t="s">
        <v>3833</v>
      </c>
      <c r="O315" s="1" t="s">
        <v>3834</v>
      </c>
      <c r="P315" s="1" t="s">
        <v>3821</v>
      </c>
    </row>
    <row r="316" spans="1:16" ht="14.25">
      <c r="A316" s="44">
        <v>315</v>
      </c>
      <c r="B316" s="1" t="s">
        <v>3835</v>
      </c>
      <c r="C316" s="1" t="s">
        <v>2114</v>
      </c>
      <c r="D316" s="1" t="s">
        <v>3836</v>
      </c>
      <c r="E316" s="1" t="s">
        <v>3837</v>
      </c>
      <c r="F316" s="1" t="s">
        <v>3838</v>
      </c>
      <c r="G316" s="1" t="s">
        <v>3839</v>
      </c>
      <c r="H316" s="1" t="s">
        <v>3840</v>
      </c>
      <c r="I316" s="1" t="s">
        <v>3841</v>
      </c>
      <c r="J316" s="1" t="s">
        <v>3842</v>
      </c>
      <c r="K316" s="1" t="s">
        <v>3843</v>
      </c>
      <c r="L316" s="1" t="s">
        <v>3844</v>
      </c>
      <c r="M316" s="1" t="s">
        <v>3845</v>
      </c>
      <c r="N316" s="1" t="s">
        <v>3846</v>
      </c>
      <c r="O316" s="1" t="s">
        <v>3847</v>
      </c>
      <c r="P316" s="1" t="s">
        <v>3835</v>
      </c>
    </row>
    <row r="317" spans="1:16" ht="14.25">
      <c r="A317" s="44">
        <v>316</v>
      </c>
      <c r="B317" s="1" t="s">
        <v>3848</v>
      </c>
      <c r="C317" s="1" t="s">
        <v>3849</v>
      </c>
      <c r="D317" s="1" t="s">
        <v>3850</v>
      </c>
      <c r="E317" s="1" t="s">
        <v>3851</v>
      </c>
      <c r="F317" s="1" t="s">
        <v>3852</v>
      </c>
      <c r="G317" s="1" t="s">
        <v>3853</v>
      </c>
      <c r="H317" s="1" t="s">
        <v>3854</v>
      </c>
      <c r="I317" s="1" t="s">
        <v>3855</v>
      </c>
      <c r="J317" s="1" t="s">
        <v>3856</v>
      </c>
      <c r="K317" s="1" t="s">
        <v>3857</v>
      </c>
      <c r="L317" s="1" t="s">
        <v>3858</v>
      </c>
      <c r="M317" s="1" t="s">
        <v>3859</v>
      </c>
      <c r="N317" s="1" t="s">
        <v>3860</v>
      </c>
      <c r="O317" s="1" t="s">
        <v>3861</v>
      </c>
      <c r="P317" s="1" t="s">
        <v>3848</v>
      </c>
    </row>
    <row r="318" spans="1:16" ht="14.25">
      <c r="A318" s="44">
        <v>317</v>
      </c>
      <c r="B318" s="1" t="s">
        <v>3862</v>
      </c>
      <c r="C318" s="1" t="s">
        <v>3863</v>
      </c>
      <c r="D318" s="1" t="s">
        <v>3864</v>
      </c>
      <c r="E318" s="1" t="s">
        <v>3865</v>
      </c>
      <c r="F318" s="1" t="s">
        <v>3866</v>
      </c>
      <c r="G318" s="1" t="s">
        <v>3867</v>
      </c>
      <c r="H318" s="1" t="s">
        <v>3868</v>
      </c>
      <c r="I318" s="1" t="s">
        <v>3869</v>
      </c>
      <c r="J318" s="1" t="s">
        <v>3870</v>
      </c>
      <c r="K318" s="1" t="s">
        <v>3871</v>
      </c>
      <c r="L318" s="1" t="s">
        <v>3872</v>
      </c>
      <c r="M318" s="1" t="s">
        <v>3873</v>
      </c>
      <c r="N318" s="1" t="s">
        <v>3874</v>
      </c>
      <c r="O318" s="1" t="s">
        <v>3875</v>
      </c>
      <c r="P318" s="1" t="s">
        <v>3862</v>
      </c>
    </row>
    <row r="319" spans="1:16" ht="14.25">
      <c r="A319" s="44">
        <v>318</v>
      </c>
      <c r="B319" s="1" t="s">
        <v>3876</v>
      </c>
      <c r="C319" s="1" t="s">
        <v>3877</v>
      </c>
      <c r="D319" s="1" t="s">
        <v>3878</v>
      </c>
      <c r="E319" s="1" t="s">
        <v>3879</v>
      </c>
      <c r="F319" s="1" t="s">
        <v>3880</v>
      </c>
      <c r="G319" s="1" t="s">
        <v>3881</v>
      </c>
      <c r="H319" s="1" t="s">
        <v>3882</v>
      </c>
      <c r="I319" s="1" t="s">
        <v>3883</v>
      </c>
      <c r="J319" s="1" t="s">
        <v>3884</v>
      </c>
      <c r="K319" s="1" t="s">
        <v>3885</v>
      </c>
      <c r="L319" s="1" t="s">
        <v>3886</v>
      </c>
      <c r="M319" s="1" t="s">
        <v>3887</v>
      </c>
      <c r="N319" s="1" t="s">
        <v>3888</v>
      </c>
      <c r="O319" s="1" t="s">
        <v>3889</v>
      </c>
      <c r="P319" s="1" t="s">
        <v>3876</v>
      </c>
    </row>
    <row r="320" spans="1:16" ht="14.25">
      <c r="A320" s="44">
        <v>319</v>
      </c>
      <c r="B320" s="1" t="s">
        <v>3890</v>
      </c>
      <c r="C320" s="1" t="s">
        <v>3891</v>
      </c>
      <c r="D320" s="1" t="s">
        <v>3892</v>
      </c>
      <c r="E320" s="1" t="s">
        <v>3893</v>
      </c>
      <c r="F320" s="1" t="s">
        <v>3894</v>
      </c>
      <c r="G320" s="1" t="s">
        <v>3895</v>
      </c>
      <c r="H320" s="1" t="s">
        <v>3896</v>
      </c>
      <c r="I320" s="1" t="s">
        <v>3897</v>
      </c>
      <c r="J320" s="1" t="s">
        <v>3898</v>
      </c>
      <c r="K320" s="1" t="s">
        <v>3899</v>
      </c>
      <c r="L320" s="1" t="s">
        <v>3900</v>
      </c>
      <c r="M320" s="1" t="s">
        <v>3901</v>
      </c>
      <c r="N320" s="1" t="s">
        <v>3902</v>
      </c>
      <c r="O320" s="1" t="s">
        <v>3903</v>
      </c>
      <c r="P320" s="1" t="s">
        <v>3890</v>
      </c>
    </row>
    <row r="321" spans="1:16" ht="14.25">
      <c r="A321" s="44">
        <v>320</v>
      </c>
      <c r="B321" s="1" t="s">
        <v>3904</v>
      </c>
      <c r="C321" s="1" t="s">
        <v>3905</v>
      </c>
      <c r="D321" s="1" t="s">
        <v>3906</v>
      </c>
      <c r="E321" s="1" t="s">
        <v>3907</v>
      </c>
      <c r="F321" s="1" t="s">
        <v>3908</v>
      </c>
      <c r="G321" s="1" t="s">
        <v>3909</v>
      </c>
      <c r="H321" s="1" t="s">
        <v>3910</v>
      </c>
      <c r="I321" s="1" t="s">
        <v>3911</v>
      </c>
      <c r="J321" s="1" t="s">
        <v>3912</v>
      </c>
      <c r="K321" s="1" t="s">
        <v>3913</v>
      </c>
      <c r="L321" s="1" t="s">
        <v>3914</v>
      </c>
      <c r="M321" s="1" t="s">
        <v>3915</v>
      </c>
      <c r="N321" s="1" t="s">
        <v>3916</v>
      </c>
      <c r="O321" s="1" t="s">
        <v>3917</v>
      </c>
      <c r="P321" s="1" t="s">
        <v>3904</v>
      </c>
    </row>
    <row r="322" spans="1:16" ht="14.25">
      <c r="A322" s="44">
        <v>321</v>
      </c>
      <c r="B322" s="1" t="s">
        <v>3918</v>
      </c>
      <c r="C322" s="1" t="s">
        <v>3905</v>
      </c>
      <c r="D322" s="1" t="s">
        <v>3919</v>
      </c>
      <c r="E322" s="1" t="s">
        <v>3907</v>
      </c>
      <c r="F322" s="1" t="s">
        <v>3908</v>
      </c>
      <c r="G322" s="1" t="s">
        <v>3909</v>
      </c>
      <c r="H322" s="1" t="s">
        <v>3910</v>
      </c>
      <c r="I322" s="1" t="s">
        <v>3911</v>
      </c>
      <c r="J322" s="1" t="s">
        <v>3920</v>
      </c>
      <c r="K322" s="1" t="s">
        <v>3921</v>
      </c>
      <c r="L322" s="1" t="s">
        <v>3913</v>
      </c>
      <c r="M322" s="1" t="s">
        <v>3922</v>
      </c>
      <c r="N322" s="1" t="s">
        <v>3923</v>
      </c>
      <c r="O322" s="1" t="s">
        <v>3924</v>
      </c>
      <c r="P322" s="1" t="s">
        <v>3918</v>
      </c>
    </row>
    <row r="323" spans="1:16" ht="14.25">
      <c r="A323" s="44">
        <v>322</v>
      </c>
      <c r="B323" s="1" t="s">
        <v>3925</v>
      </c>
      <c r="C323" s="1" t="s">
        <v>3926</v>
      </c>
      <c r="D323" s="1" t="s">
        <v>3927</v>
      </c>
      <c r="E323" s="1" t="s">
        <v>3928</v>
      </c>
      <c r="F323" s="1" t="s">
        <v>3929</v>
      </c>
      <c r="G323" s="1" t="s">
        <v>3930</v>
      </c>
      <c r="H323" s="1" t="s">
        <v>3931</v>
      </c>
      <c r="I323" s="1" t="s">
        <v>3932</v>
      </c>
      <c r="J323" s="1" t="s">
        <v>3933</v>
      </c>
      <c r="K323" s="1" t="s">
        <v>3934</v>
      </c>
      <c r="L323" s="1" t="s">
        <v>3935</v>
      </c>
      <c r="M323" s="1" t="s">
        <v>3936</v>
      </c>
      <c r="N323" s="1" t="s">
        <v>3937</v>
      </c>
      <c r="O323" s="1" t="s">
        <v>3938</v>
      </c>
      <c r="P323" s="1" t="s">
        <v>3925</v>
      </c>
    </row>
    <row r="324" spans="1:16" ht="14.25">
      <c r="A324" s="44">
        <v>323</v>
      </c>
      <c r="B324" s="1" t="s">
        <v>3939</v>
      </c>
      <c r="C324" s="1" t="s">
        <v>3940</v>
      </c>
      <c r="D324" s="1" t="s">
        <v>3941</v>
      </c>
      <c r="E324" s="1" t="s">
        <v>3942</v>
      </c>
      <c r="F324" s="1" t="s">
        <v>3943</v>
      </c>
      <c r="G324" s="1" t="s">
        <v>3944</v>
      </c>
      <c r="H324" s="1" t="s">
        <v>3945</v>
      </c>
      <c r="I324" s="1" t="s">
        <v>3946</v>
      </c>
      <c r="J324" s="1" t="s">
        <v>3947</v>
      </c>
      <c r="K324" s="1" t="s">
        <v>3948</v>
      </c>
      <c r="L324" s="1" t="s">
        <v>3949</v>
      </c>
      <c r="M324" s="1" t="s">
        <v>3950</v>
      </c>
      <c r="N324" s="1" t="s">
        <v>3951</v>
      </c>
      <c r="O324" s="1" t="s">
        <v>3952</v>
      </c>
      <c r="P324" s="1" t="s">
        <v>3939</v>
      </c>
    </row>
    <row r="325" spans="1:16" ht="14.25">
      <c r="A325" s="44">
        <v>324</v>
      </c>
      <c r="B325" s="1" t="s">
        <v>3953</v>
      </c>
      <c r="C325" s="1" t="s">
        <v>3940</v>
      </c>
      <c r="D325" s="1" t="s">
        <v>3954</v>
      </c>
      <c r="E325" s="1" t="s">
        <v>3942</v>
      </c>
      <c r="F325" s="1" t="s">
        <v>3943</v>
      </c>
      <c r="G325" s="1" t="s">
        <v>3944</v>
      </c>
      <c r="H325" s="1" t="s">
        <v>3945</v>
      </c>
      <c r="I325" s="1" t="s">
        <v>3946</v>
      </c>
      <c r="J325" s="1" t="s">
        <v>3955</v>
      </c>
      <c r="K325" s="1" t="s">
        <v>3956</v>
      </c>
      <c r="L325" s="1" t="s">
        <v>3948</v>
      </c>
      <c r="M325" s="1" t="s">
        <v>3957</v>
      </c>
      <c r="N325" s="1" t="s">
        <v>3958</v>
      </c>
      <c r="O325" s="1" t="s">
        <v>3959</v>
      </c>
      <c r="P325" s="1" t="s">
        <v>3953</v>
      </c>
    </row>
    <row r="326" spans="1:16" ht="14.25">
      <c r="A326" s="44">
        <v>325</v>
      </c>
      <c r="B326" s="1" t="s">
        <v>3960</v>
      </c>
      <c r="C326" s="1" t="s">
        <v>3961</v>
      </c>
      <c r="D326" s="1" t="s">
        <v>3962</v>
      </c>
      <c r="E326" s="1" t="s">
        <v>3963</v>
      </c>
      <c r="F326" s="1" t="s">
        <v>3964</v>
      </c>
      <c r="G326" s="1" t="s">
        <v>3965</v>
      </c>
      <c r="H326" s="1" t="s">
        <v>3966</v>
      </c>
      <c r="I326" s="1" t="s">
        <v>3967</v>
      </c>
      <c r="J326" s="1" t="s">
        <v>3968</v>
      </c>
      <c r="K326" s="1" t="s">
        <v>3969</v>
      </c>
      <c r="L326" s="1" t="s">
        <v>3970</v>
      </c>
      <c r="M326" s="1" t="s">
        <v>3971</v>
      </c>
      <c r="N326" s="1" t="s">
        <v>3972</v>
      </c>
      <c r="O326" s="1" t="s">
        <v>3973</v>
      </c>
      <c r="P326" s="1" t="s">
        <v>3960</v>
      </c>
    </row>
    <row r="327" spans="1:16" ht="14.25">
      <c r="A327" s="44">
        <v>326</v>
      </c>
      <c r="B327" s="1" t="s">
        <v>3974</v>
      </c>
      <c r="C327" s="1" t="s">
        <v>3975</v>
      </c>
      <c r="D327" s="1" t="s">
        <v>3976</v>
      </c>
      <c r="E327" s="1" t="s">
        <v>3977</v>
      </c>
      <c r="F327" s="1" t="s">
        <v>3978</v>
      </c>
      <c r="G327" s="1" t="s">
        <v>3979</v>
      </c>
      <c r="H327" s="1" t="s">
        <v>3980</v>
      </c>
      <c r="I327" s="1" t="s">
        <v>3981</v>
      </c>
      <c r="J327" s="1" t="s">
        <v>3982</v>
      </c>
      <c r="K327" s="1" t="s">
        <v>3983</v>
      </c>
      <c r="L327" s="1" t="s">
        <v>3984</v>
      </c>
      <c r="M327" s="1" t="s">
        <v>3985</v>
      </c>
      <c r="N327" s="1" t="s">
        <v>3986</v>
      </c>
      <c r="O327" s="1" t="s">
        <v>3987</v>
      </c>
      <c r="P327" s="1" t="s">
        <v>3974</v>
      </c>
    </row>
    <row r="328" spans="1:16" ht="14.25">
      <c r="A328" s="44">
        <v>327</v>
      </c>
      <c r="B328" s="1" t="s">
        <v>3988</v>
      </c>
      <c r="C328" s="1" t="s">
        <v>3989</v>
      </c>
      <c r="D328" s="1" t="s">
        <v>3990</v>
      </c>
      <c r="E328" s="1" t="s">
        <v>3991</v>
      </c>
      <c r="F328" s="1" t="s">
        <v>3992</v>
      </c>
      <c r="G328" s="1" t="s">
        <v>3993</v>
      </c>
      <c r="H328" s="1" t="s">
        <v>3994</v>
      </c>
      <c r="I328" s="1" t="s">
        <v>3995</v>
      </c>
      <c r="J328" s="1" t="s">
        <v>3996</v>
      </c>
      <c r="K328" s="1" t="s">
        <v>3997</v>
      </c>
      <c r="L328" s="1" t="s">
        <v>3998</v>
      </c>
      <c r="M328" s="1" t="s">
        <v>3999</v>
      </c>
      <c r="N328" s="1" t="s">
        <v>4000</v>
      </c>
      <c r="O328" s="1" t="s">
        <v>4001</v>
      </c>
      <c r="P328" s="1" t="s">
        <v>3988</v>
      </c>
    </row>
    <row r="329" spans="1:16" ht="14.25">
      <c r="A329" s="44">
        <v>328</v>
      </c>
      <c r="B329" s="1" t="s">
        <v>4002</v>
      </c>
      <c r="C329" s="1" t="s">
        <v>4003</v>
      </c>
      <c r="D329" s="1" t="s">
        <v>4004</v>
      </c>
      <c r="E329" s="1" t="s">
        <v>4005</v>
      </c>
      <c r="F329" s="1" t="s">
        <v>4006</v>
      </c>
      <c r="G329" s="1" t="s">
        <v>4007</v>
      </c>
      <c r="H329" s="1" t="s">
        <v>4008</v>
      </c>
      <c r="I329" s="1" t="s">
        <v>4009</v>
      </c>
      <c r="J329" s="1" t="s">
        <v>4010</v>
      </c>
      <c r="K329" s="1" t="s">
        <v>4011</v>
      </c>
      <c r="L329" s="1" t="s">
        <v>4012</v>
      </c>
      <c r="M329" s="1" t="s">
        <v>4013</v>
      </c>
      <c r="N329" s="1" t="s">
        <v>4014</v>
      </c>
      <c r="O329" s="1" t="s">
        <v>4015</v>
      </c>
      <c r="P329" s="1" t="s">
        <v>4002</v>
      </c>
    </row>
    <row r="330" spans="1:16" ht="14.25">
      <c r="A330" s="44">
        <v>329</v>
      </c>
      <c r="B330" s="1" t="s">
        <v>4016</v>
      </c>
      <c r="C330" s="1" t="s">
        <v>4017</v>
      </c>
      <c r="D330" s="1" t="s">
        <v>4018</v>
      </c>
      <c r="E330" s="1" t="s">
        <v>4019</v>
      </c>
      <c r="F330" s="1" t="s">
        <v>4020</v>
      </c>
      <c r="G330" s="1" t="s">
        <v>4021</v>
      </c>
      <c r="H330" s="1" t="s">
        <v>4022</v>
      </c>
      <c r="I330" s="1" t="s">
        <v>4023</v>
      </c>
      <c r="J330" s="1" t="s">
        <v>4024</v>
      </c>
      <c r="K330" s="1" t="s">
        <v>4025</v>
      </c>
      <c r="L330" s="1" t="s">
        <v>4026</v>
      </c>
      <c r="M330" s="1" t="s">
        <v>4027</v>
      </c>
      <c r="N330" s="1" t="s">
        <v>4028</v>
      </c>
      <c r="O330" s="1" t="s">
        <v>4029</v>
      </c>
      <c r="P330" s="1" t="s">
        <v>4016</v>
      </c>
    </row>
    <row r="331" spans="1:16" ht="14.25">
      <c r="A331" s="44">
        <v>330</v>
      </c>
      <c r="B331" s="1" t="s">
        <v>4030</v>
      </c>
      <c r="C331" s="1" t="s">
        <v>4031</v>
      </c>
      <c r="D331" s="1" t="s">
        <v>4032</v>
      </c>
      <c r="E331" s="1" t="s">
        <v>4033</v>
      </c>
      <c r="F331" s="1" t="s">
        <v>4034</v>
      </c>
      <c r="G331" s="1" t="s">
        <v>4035</v>
      </c>
      <c r="H331" s="1" t="s">
        <v>4036</v>
      </c>
      <c r="I331" s="1" t="s">
        <v>4037</v>
      </c>
      <c r="J331" s="1" t="s">
        <v>4038</v>
      </c>
      <c r="K331" s="1" t="s">
        <v>4039</v>
      </c>
      <c r="L331" s="1" t="s">
        <v>4040</v>
      </c>
      <c r="M331" s="1" t="s">
        <v>4041</v>
      </c>
      <c r="N331" s="1" t="s">
        <v>4042</v>
      </c>
      <c r="O331" s="1" t="s">
        <v>4043</v>
      </c>
      <c r="P331" s="1" t="s">
        <v>4030</v>
      </c>
    </row>
    <row r="332" spans="1:16" ht="14.25">
      <c r="A332" s="44">
        <v>331</v>
      </c>
      <c r="B332" s="1" t="s">
        <v>4044</v>
      </c>
      <c r="C332" s="1" t="s">
        <v>4045</v>
      </c>
      <c r="D332" s="1" t="s">
        <v>4046</v>
      </c>
      <c r="E332" s="1" t="s">
        <v>4047</v>
      </c>
      <c r="F332" s="1" t="s">
        <v>4048</v>
      </c>
      <c r="G332" s="1" t="s">
        <v>4049</v>
      </c>
      <c r="H332" s="1" t="s">
        <v>4050</v>
      </c>
      <c r="I332" s="1" t="s">
        <v>4051</v>
      </c>
      <c r="J332" s="1" t="s">
        <v>4052</v>
      </c>
      <c r="K332" s="1" t="s">
        <v>4053</v>
      </c>
      <c r="L332" s="1" t="s">
        <v>4054</v>
      </c>
      <c r="M332" s="1" t="s">
        <v>4055</v>
      </c>
      <c r="N332" s="1" t="s">
        <v>4056</v>
      </c>
      <c r="O332" s="1" t="s">
        <v>4057</v>
      </c>
      <c r="P332" s="1" t="s">
        <v>4044</v>
      </c>
    </row>
    <row r="333" spans="1:16" ht="14.25">
      <c r="A333" s="44">
        <v>332</v>
      </c>
      <c r="B333" s="1" t="s">
        <v>4058</v>
      </c>
      <c r="C333" s="1" t="s">
        <v>4059</v>
      </c>
      <c r="D333" s="1" t="s">
        <v>4060</v>
      </c>
      <c r="E333" s="1" t="s">
        <v>4061</v>
      </c>
      <c r="F333" s="1" t="s">
        <v>4062</v>
      </c>
      <c r="G333" s="1" t="s">
        <v>4059</v>
      </c>
      <c r="H333" s="1" t="s">
        <v>4063</v>
      </c>
      <c r="I333" s="1" t="s">
        <v>4062</v>
      </c>
      <c r="J333" s="1" t="s">
        <v>4064</v>
      </c>
      <c r="K333" s="1" t="s">
        <v>4065</v>
      </c>
      <c r="L333" s="1" t="s">
        <v>4066</v>
      </c>
      <c r="M333" s="1" t="s">
        <v>4067</v>
      </c>
      <c r="N333" s="1" t="s">
        <v>4066</v>
      </c>
      <c r="O333" s="1" t="s">
        <v>4068</v>
      </c>
      <c r="P333" s="1" t="s">
        <v>4058</v>
      </c>
    </row>
    <row r="334" spans="1:16" ht="14.25">
      <c r="A334" s="44">
        <v>333</v>
      </c>
      <c r="B334" s="1" t="s">
        <v>4069</v>
      </c>
      <c r="C334" s="1" t="s">
        <v>4070</v>
      </c>
      <c r="D334" s="1" t="s">
        <v>4071</v>
      </c>
      <c r="E334" s="1" t="s">
        <v>4072</v>
      </c>
      <c r="F334" s="1" t="s">
        <v>4073</v>
      </c>
      <c r="G334" s="1" t="s">
        <v>4074</v>
      </c>
      <c r="H334" s="1" t="s">
        <v>4075</v>
      </c>
      <c r="I334" s="1" t="s">
        <v>4076</v>
      </c>
      <c r="J334" s="1" t="s">
        <v>4077</v>
      </c>
      <c r="K334" s="1" t="s">
        <v>4078</v>
      </c>
      <c r="L334" s="1" t="s">
        <v>4079</v>
      </c>
      <c r="M334" s="1" t="s">
        <v>4080</v>
      </c>
      <c r="N334" s="1" t="s">
        <v>4081</v>
      </c>
      <c r="O334" s="1" t="s">
        <v>4082</v>
      </c>
      <c r="P334" s="1" t="s">
        <v>4069</v>
      </c>
    </row>
    <row r="335" spans="1:16" ht="14.25">
      <c r="A335" s="44">
        <v>334</v>
      </c>
      <c r="B335" s="1" t="s">
        <v>4083</v>
      </c>
      <c r="C335" s="1" t="s">
        <v>4084</v>
      </c>
      <c r="D335" s="1" t="s">
        <v>4085</v>
      </c>
      <c r="E335" s="1" t="s">
        <v>4086</v>
      </c>
      <c r="F335" s="1" t="s">
        <v>4087</v>
      </c>
      <c r="G335" s="1" t="s">
        <v>4088</v>
      </c>
      <c r="H335" s="1" t="s">
        <v>4089</v>
      </c>
      <c r="I335" s="1" t="s">
        <v>4090</v>
      </c>
      <c r="J335" s="1" t="s">
        <v>4091</v>
      </c>
      <c r="K335" s="1" t="s">
        <v>4092</v>
      </c>
      <c r="L335" s="1" t="s">
        <v>4093</v>
      </c>
      <c r="M335" s="1" t="s">
        <v>4094</v>
      </c>
      <c r="N335" s="1" t="s">
        <v>4095</v>
      </c>
      <c r="O335" s="1" t="s">
        <v>4096</v>
      </c>
      <c r="P335" s="1" t="s">
        <v>4083</v>
      </c>
    </row>
    <row r="336" spans="1:16" ht="14.25">
      <c r="A336" s="44">
        <v>335</v>
      </c>
      <c r="B336" s="1" t="s">
        <v>4097</v>
      </c>
      <c r="C336" s="1" t="s">
        <v>4098</v>
      </c>
      <c r="D336" s="1" t="s">
        <v>4099</v>
      </c>
      <c r="E336" s="1" t="s">
        <v>4100</v>
      </c>
      <c r="F336" s="1" t="s">
        <v>4101</v>
      </c>
      <c r="G336" s="1" t="s">
        <v>4102</v>
      </c>
      <c r="H336" s="1" t="s">
        <v>4103</v>
      </c>
      <c r="I336" s="1" t="s">
        <v>4104</v>
      </c>
      <c r="J336" s="1" t="s">
        <v>4105</v>
      </c>
      <c r="K336" s="1" t="s">
        <v>4106</v>
      </c>
      <c r="L336" s="1" t="s">
        <v>4107</v>
      </c>
      <c r="M336" s="1" t="s">
        <v>4108</v>
      </c>
      <c r="N336" s="1" t="s">
        <v>4109</v>
      </c>
      <c r="O336" s="1" t="s">
        <v>4110</v>
      </c>
      <c r="P336" s="1" t="s">
        <v>4097</v>
      </c>
    </row>
    <row r="337" spans="1:16" ht="14.25">
      <c r="A337" s="44">
        <v>336</v>
      </c>
      <c r="B337" s="1" t="s">
        <v>4111</v>
      </c>
      <c r="C337" s="1" t="s">
        <v>4112</v>
      </c>
      <c r="D337" s="1" t="s">
        <v>4113</v>
      </c>
      <c r="E337" s="1" t="s">
        <v>4114</v>
      </c>
      <c r="F337" s="1" t="s">
        <v>4115</v>
      </c>
      <c r="G337" s="1" t="s">
        <v>4116</v>
      </c>
      <c r="H337" s="1" t="s">
        <v>4117</v>
      </c>
      <c r="I337" s="1" t="s">
        <v>4118</v>
      </c>
      <c r="J337" s="1" t="s">
        <v>4119</v>
      </c>
      <c r="K337" s="1" t="s">
        <v>4106</v>
      </c>
      <c r="L337" s="1" t="s">
        <v>4120</v>
      </c>
      <c r="M337" s="1" t="s">
        <v>4121</v>
      </c>
      <c r="N337" s="1" t="s">
        <v>4122</v>
      </c>
      <c r="O337" s="1" t="s">
        <v>4123</v>
      </c>
      <c r="P337" s="1" t="s">
        <v>4111</v>
      </c>
    </row>
    <row r="338" spans="1:16" ht="14.25">
      <c r="A338" s="44">
        <v>337</v>
      </c>
      <c r="B338" s="1" t="s">
        <v>4124</v>
      </c>
      <c r="C338" s="1" t="s">
        <v>4125</v>
      </c>
      <c r="D338" s="1" t="s">
        <v>4126</v>
      </c>
      <c r="E338" s="1" t="s">
        <v>4127</v>
      </c>
      <c r="F338" s="1" t="s">
        <v>4128</v>
      </c>
      <c r="G338" s="1" t="s">
        <v>4129</v>
      </c>
      <c r="H338" s="1" t="s">
        <v>4130</v>
      </c>
      <c r="I338" s="1" t="s">
        <v>4131</v>
      </c>
      <c r="J338" s="1" t="s">
        <v>4132</v>
      </c>
      <c r="K338" s="1" t="s">
        <v>4133</v>
      </c>
      <c r="L338" s="1" t="s">
        <v>4134</v>
      </c>
      <c r="M338" s="1" t="s">
        <v>4135</v>
      </c>
      <c r="N338" s="1" t="s">
        <v>4136</v>
      </c>
      <c r="O338" s="1" t="s">
        <v>4137</v>
      </c>
      <c r="P338" s="1" t="s">
        <v>4124</v>
      </c>
    </row>
    <row r="339" spans="1:16" ht="14.25">
      <c r="A339" s="44">
        <v>338</v>
      </c>
      <c r="B339" s="1" t="s">
        <v>4138</v>
      </c>
      <c r="C339" s="1" t="s">
        <v>4139</v>
      </c>
      <c r="D339" s="1" t="s">
        <v>4140</v>
      </c>
      <c r="E339" s="1" t="s">
        <v>4141</v>
      </c>
      <c r="F339" s="1" t="s">
        <v>4142</v>
      </c>
      <c r="G339" s="1" t="s">
        <v>4143</v>
      </c>
      <c r="H339" s="1" t="s">
        <v>4144</v>
      </c>
      <c r="I339" s="1" t="s">
        <v>4145</v>
      </c>
      <c r="J339" s="1" t="s">
        <v>4146</v>
      </c>
      <c r="K339" s="1" t="s">
        <v>4147</v>
      </c>
      <c r="L339" s="1" t="s">
        <v>4148</v>
      </c>
      <c r="M339" s="1" t="s">
        <v>4149</v>
      </c>
      <c r="N339" s="1" t="s">
        <v>4150</v>
      </c>
      <c r="O339" s="1" t="s">
        <v>4151</v>
      </c>
      <c r="P339" s="1" t="s">
        <v>4138</v>
      </c>
    </row>
    <row r="340" spans="1:16" ht="14.25">
      <c r="A340" s="44">
        <v>339</v>
      </c>
      <c r="B340" s="1" t="s">
        <v>4152</v>
      </c>
      <c r="C340" s="1" t="s">
        <v>4153</v>
      </c>
      <c r="D340" s="1" t="s">
        <v>4154</v>
      </c>
      <c r="E340" s="1" t="s">
        <v>4155</v>
      </c>
      <c r="F340" s="1" t="s">
        <v>4156</v>
      </c>
      <c r="G340" s="1" t="s">
        <v>4157</v>
      </c>
      <c r="H340" s="1" t="s">
        <v>4158</v>
      </c>
      <c r="I340" s="1" t="s">
        <v>4159</v>
      </c>
      <c r="J340" s="1" t="s">
        <v>4160</v>
      </c>
      <c r="K340" s="1" t="s">
        <v>4161</v>
      </c>
      <c r="L340" s="1" t="s">
        <v>4162</v>
      </c>
      <c r="M340" s="1" t="s">
        <v>4163</v>
      </c>
      <c r="N340" s="1" t="s">
        <v>4164</v>
      </c>
      <c r="O340" s="1" t="s">
        <v>4165</v>
      </c>
      <c r="P340" s="1" t="s">
        <v>4152</v>
      </c>
    </row>
    <row r="341" spans="1:16" ht="14.25">
      <c r="A341" s="44">
        <v>340</v>
      </c>
      <c r="B341" s="1" t="s">
        <v>4166</v>
      </c>
      <c r="C341" s="1" t="s">
        <v>4167</v>
      </c>
      <c r="D341" s="1" t="s">
        <v>4168</v>
      </c>
      <c r="E341" s="1" t="s">
        <v>4169</v>
      </c>
      <c r="F341" s="1" t="s">
        <v>4170</v>
      </c>
      <c r="G341" s="1" t="s">
        <v>4171</v>
      </c>
      <c r="H341" s="1" t="s">
        <v>4172</v>
      </c>
      <c r="I341" s="1" t="s">
        <v>4173</v>
      </c>
      <c r="J341" s="1" t="s">
        <v>4174</v>
      </c>
      <c r="K341" s="1" t="s">
        <v>4175</v>
      </c>
      <c r="L341" s="1" t="s">
        <v>4176</v>
      </c>
      <c r="M341" s="1" t="s">
        <v>4177</v>
      </c>
      <c r="N341" s="1" t="s">
        <v>4178</v>
      </c>
      <c r="O341" s="1" t="s">
        <v>4179</v>
      </c>
      <c r="P341" s="1" t="s">
        <v>4166</v>
      </c>
    </row>
    <row r="342" spans="1:16" ht="14.25">
      <c r="A342" s="44">
        <v>341</v>
      </c>
      <c r="B342" s="1" t="s">
        <v>4180</v>
      </c>
      <c r="C342" s="1" t="s">
        <v>4181</v>
      </c>
      <c r="D342" s="1" t="s">
        <v>4182</v>
      </c>
      <c r="E342" s="1" t="s">
        <v>4183</v>
      </c>
      <c r="F342" s="1" t="s">
        <v>2007</v>
      </c>
      <c r="G342" s="1" t="s">
        <v>4184</v>
      </c>
      <c r="H342" s="1" t="s">
        <v>4185</v>
      </c>
      <c r="I342" s="1" t="s">
        <v>4186</v>
      </c>
      <c r="J342" s="1" t="s">
        <v>4187</v>
      </c>
      <c r="K342" s="1" t="s">
        <v>4188</v>
      </c>
      <c r="L342" s="1" t="s">
        <v>4189</v>
      </c>
      <c r="M342" s="1" t="s">
        <v>4190</v>
      </c>
      <c r="N342" s="1" t="s">
        <v>4191</v>
      </c>
      <c r="O342" s="1" t="s">
        <v>4192</v>
      </c>
      <c r="P342" s="1" t="s">
        <v>4180</v>
      </c>
    </row>
    <row r="343" spans="1:16" ht="14.25">
      <c r="A343" s="44">
        <v>342</v>
      </c>
      <c r="B343" s="1" t="s">
        <v>4193</v>
      </c>
      <c r="C343" s="1" t="s">
        <v>4194</v>
      </c>
      <c r="D343" s="1" t="s">
        <v>4195</v>
      </c>
      <c r="E343" s="1" t="s">
        <v>4196</v>
      </c>
      <c r="F343" s="1" t="s">
        <v>4197</v>
      </c>
      <c r="G343" s="1" t="s">
        <v>4198</v>
      </c>
      <c r="H343" s="1" t="s">
        <v>4199</v>
      </c>
      <c r="I343" s="1" t="s">
        <v>4200</v>
      </c>
      <c r="J343" s="1" t="s">
        <v>4201</v>
      </c>
      <c r="K343" s="1" t="s">
        <v>4202</v>
      </c>
      <c r="L343" s="1" t="s">
        <v>4203</v>
      </c>
      <c r="M343" s="1" t="s">
        <v>4204</v>
      </c>
      <c r="N343" s="1" t="s">
        <v>4205</v>
      </c>
      <c r="O343" s="1" t="s">
        <v>4206</v>
      </c>
      <c r="P343" s="1" t="s">
        <v>4193</v>
      </c>
    </row>
    <row r="344" spans="1:16" ht="14.25">
      <c r="A344" s="44">
        <v>343</v>
      </c>
      <c r="B344" s="1" t="s">
        <v>4207</v>
      </c>
      <c r="C344" s="1" t="s">
        <v>4208</v>
      </c>
      <c r="D344" s="1" t="s">
        <v>4209</v>
      </c>
      <c r="E344" s="1" t="s">
        <v>4210</v>
      </c>
      <c r="F344" s="1" t="s">
        <v>4211</v>
      </c>
      <c r="G344" s="1" t="s">
        <v>4212</v>
      </c>
      <c r="H344" s="1" t="s">
        <v>4213</v>
      </c>
      <c r="I344" s="1" t="s">
        <v>4214</v>
      </c>
      <c r="J344" s="1" t="s">
        <v>4215</v>
      </c>
      <c r="K344" s="1" t="s">
        <v>4216</v>
      </c>
      <c r="L344" s="1" t="s">
        <v>4217</v>
      </c>
      <c r="M344" s="1" t="s">
        <v>4218</v>
      </c>
      <c r="N344" s="1" t="s">
        <v>4219</v>
      </c>
      <c r="O344" s="1" t="s">
        <v>4220</v>
      </c>
      <c r="P344" s="1" t="s">
        <v>4207</v>
      </c>
    </row>
    <row r="345" spans="1:16" ht="14.25">
      <c r="A345" s="44">
        <v>344</v>
      </c>
      <c r="B345" s="1" t="s">
        <v>4221</v>
      </c>
      <c r="C345" s="1" t="s">
        <v>4222</v>
      </c>
      <c r="D345" s="1" t="s">
        <v>4223</v>
      </c>
      <c r="E345" s="1" t="s">
        <v>4224</v>
      </c>
      <c r="F345" s="1" t="s">
        <v>4225</v>
      </c>
      <c r="G345" s="1" t="s">
        <v>4226</v>
      </c>
      <c r="H345" s="1" t="s">
        <v>4227</v>
      </c>
      <c r="I345" s="1" t="s">
        <v>4228</v>
      </c>
      <c r="J345" s="1" t="s">
        <v>4229</v>
      </c>
      <c r="K345" s="1" t="s">
        <v>4230</v>
      </c>
      <c r="L345" s="1" t="s">
        <v>4231</v>
      </c>
      <c r="M345" s="1" t="s">
        <v>4232</v>
      </c>
      <c r="N345" s="1" t="s">
        <v>4233</v>
      </c>
      <c r="O345" s="1" t="s">
        <v>4234</v>
      </c>
      <c r="P345" s="1" t="s">
        <v>4221</v>
      </c>
    </row>
    <row r="346" spans="1:16" ht="14.25">
      <c r="A346" s="44">
        <v>345</v>
      </c>
      <c r="B346" s="1" t="s">
        <v>4235</v>
      </c>
      <c r="C346" s="1" t="s">
        <v>4236</v>
      </c>
      <c r="D346" s="1" t="s">
        <v>4237</v>
      </c>
      <c r="E346" s="1" t="s">
        <v>4238</v>
      </c>
      <c r="F346" s="1" t="s">
        <v>4239</v>
      </c>
      <c r="G346" s="1" t="s">
        <v>4240</v>
      </c>
      <c r="H346" s="1" t="s">
        <v>4241</v>
      </c>
      <c r="I346" s="1" t="s">
        <v>4228</v>
      </c>
      <c r="J346" s="1" t="s">
        <v>4242</v>
      </c>
      <c r="K346" s="1" t="s">
        <v>4243</v>
      </c>
      <c r="L346" s="1" t="s">
        <v>4244</v>
      </c>
      <c r="M346" s="1" t="s">
        <v>4245</v>
      </c>
      <c r="N346" s="1" t="s">
        <v>4246</v>
      </c>
      <c r="O346" s="1" t="s">
        <v>4247</v>
      </c>
      <c r="P346" s="1" t="s">
        <v>4235</v>
      </c>
    </row>
    <row r="347" spans="1:16" ht="14.25">
      <c r="A347" s="44">
        <v>346</v>
      </c>
      <c r="B347" s="1" t="s">
        <v>4248</v>
      </c>
      <c r="C347" s="1" t="s">
        <v>4249</v>
      </c>
      <c r="D347" s="1" t="s">
        <v>4250</v>
      </c>
      <c r="E347" s="1" t="s">
        <v>4251</v>
      </c>
      <c r="F347" s="1" t="s">
        <v>4252</v>
      </c>
      <c r="G347" s="1" t="s">
        <v>4253</v>
      </c>
      <c r="H347" s="1" t="s">
        <v>4254</v>
      </c>
      <c r="I347" s="1" t="s">
        <v>4255</v>
      </c>
      <c r="J347" s="1" t="s">
        <v>4256</v>
      </c>
      <c r="K347" s="1" t="s">
        <v>4257</v>
      </c>
      <c r="L347" s="1" t="s">
        <v>4258</v>
      </c>
      <c r="M347" s="1" t="s">
        <v>4259</v>
      </c>
      <c r="N347" s="1" t="s">
        <v>4259</v>
      </c>
      <c r="O347" s="1" t="s">
        <v>4260</v>
      </c>
      <c r="P347" s="1" t="s">
        <v>4248</v>
      </c>
    </row>
    <row r="348" spans="1:16" ht="14.25">
      <c r="A348" s="44">
        <v>347</v>
      </c>
      <c r="B348" s="1" t="s">
        <v>4261</v>
      </c>
      <c r="C348" s="1" t="s">
        <v>4098</v>
      </c>
      <c r="D348" s="1" t="s">
        <v>4071</v>
      </c>
      <c r="E348" s="1" t="s">
        <v>4262</v>
      </c>
      <c r="F348" s="1" t="s">
        <v>4073</v>
      </c>
      <c r="G348" s="1" t="s">
        <v>4263</v>
      </c>
      <c r="H348" s="1" t="s">
        <v>4264</v>
      </c>
      <c r="I348" s="1" t="s">
        <v>4265</v>
      </c>
      <c r="J348" s="1" t="s">
        <v>4266</v>
      </c>
      <c r="K348" s="1" t="s">
        <v>4267</v>
      </c>
      <c r="L348" s="1" t="s">
        <v>4268</v>
      </c>
      <c r="M348" s="1" t="s">
        <v>4269</v>
      </c>
      <c r="N348" s="1" t="s">
        <v>4270</v>
      </c>
      <c r="O348" s="1" t="s">
        <v>4271</v>
      </c>
      <c r="P348" s="1" t="s">
        <v>4261</v>
      </c>
    </row>
    <row r="349" spans="1:16" ht="14.25">
      <c r="A349" s="44">
        <v>348</v>
      </c>
      <c r="B349" s="1" t="s">
        <v>4272</v>
      </c>
      <c r="C349" s="1" t="s">
        <v>4273</v>
      </c>
      <c r="D349" s="1" t="s">
        <v>4274</v>
      </c>
      <c r="E349" s="1" t="s">
        <v>4275</v>
      </c>
      <c r="F349" s="1" t="s">
        <v>4276</v>
      </c>
      <c r="G349" s="1" t="s">
        <v>4277</v>
      </c>
      <c r="H349" s="1" t="s">
        <v>4278</v>
      </c>
      <c r="I349" s="1" t="s">
        <v>4279</v>
      </c>
      <c r="J349" s="1" t="s">
        <v>4280</v>
      </c>
      <c r="K349" s="1" t="s">
        <v>4281</v>
      </c>
      <c r="L349" s="1" t="s">
        <v>4282</v>
      </c>
      <c r="M349" s="1" t="s">
        <v>4283</v>
      </c>
      <c r="N349" s="1" t="s">
        <v>4284</v>
      </c>
      <c r="O349" s="1" t="s">
        <v>4285</v>
      </c>
      <c r="P349" s="1" t="s">
        <v>4272</v>
      </c>
    </row>
    <row r="350" spans="1:16" ht="14.25">
      <c r="A350" s="44">
        <v>349</v>
      </c>
      <c r="B350" s="1" t="s">
        <v>4286</v>
      </c>
      <c r="C350" s="1" t="s">
        <v>4287</v>
      </c>
      <c r="D350" s="1" t="s">
        <v>4288</v>
      </c>
      <c r="E350" s="1" t="s">
        <v>4289</v>
      </c>
      <c r="F350" s="1" t="s">
        <v>4290</v>
      </c>
      <c r="G350" s="1" t="s">
        <v>4287</v>
      </c>
      <c r="H350" s="1" t="s">
        <v>4287</v>
      </c>
      <c r="I350" s="1" t="s">
        <v>4290</v>
      </c>
      <c r="J350" s="1" t="s">
        <v>4291</v>
      </c>
      <c r="K350" s="1" t="s">
        <v>4292</v>
      </c>
      <c r="L350" s="1" t="s">
        <v>4293</v>
      </c>
      <c r="M350" s="1" t="s">
        <v>4291</v>
      </c>
      <c r="N350" s="1" t="s">
        <v>4293</v>
      </c>
      <c r="O350" s="1" t="s">
        <v>4294</v>
      </c>
      <c r="P350" s="1" t="s">
        <v>4286</v>
      </c>
    </row>
    <row r="351" spans="1:16" ht="14.25">
      <c r="A351" s="44">
        <v>350</v>
      </c>
      <c r="B351" s="1" t="s">
        <v>4295</v>
      </c>
      <c r="C351" s="1" t="s">
        <v>4296</v>
      </c>
      <c r="D351" s="1" t="s">
        <v>4297</v>
      </c>
      <c r="E351" s="1" t="s">
        <v>4298</v>
      </c>
      <c r="F351" s="1" t="s">
        <v>4299</v>
      </c>
      <c r="G351" s="1" t="s">
        <v>4300</v>
      </c>
      <c r="H351" s="1" t="s">
        <v>4301</v>
      </c>
      <c r="I351" s="1" t="s">
        <v>4302</v>
      </c>
      <c r="J351" s="1" t="s">
        <v>4303</v>
      </c>
      <c r="K351" s="1" t="s">
        <v>4304</v>
      </c>
      <c r="L351" s="1" t="s">
        <v>4305</v>
      </c>
      <c r="M351" s="1" t="s">
        <v>4306</v>
      </c>
      <c r="N351" s="1" t="s">
        <v>4306</v>
      </c>
      <c r="O351" s="1" t="s">
        <v>4307</v>
      </c>
      <c r="P351" s="1" t="s">
        <v>4295</v>
      </c>
    </row>
    <row r="352" spans="1:16" ht="14.25">
      <c r="A352" s="44">
        <v>351</v>
      </c>
      <c r="B352" s="1" t="s">
        <v>4308</v>
      </c>
      <c r="C352" s="1" t="s">
        <v>4309</v>
      </c>
      <c r="D352" s="1" t="s">
        <v>4310</v>
      </c>
      <c r="E352" s="1" t="s">
        <v>4311</v>
      </c>
      <c r="F352" s="1" t="s">
        <v>4312</v>
      </c>
      <c r="G352" s="1" t="s">
        <v>4313</v>
      </c>
      <c r="H352" s="1" t="s">
        <v>4314</v>
      </c>
      <c r="I352" s="1" t="s">
        <v>4315</v>
      </c>
      <c r="J352" s="1" t="s">
        <v>4316</v>
      </c>
      <c r="K352" s="1" t="s">
        <v>4317</v>
      </c>
      <c r="L352" s="1" t="s">
        <v>4318</v>
      </c>
      <c r="M352" s="1" t="s">
        <v>4319</v>
      </c>
      <c r="N352" s="1" t="s">
        <v>4320</v>
      </c>
      <c r="O352" s="1" t="s">
        <v>4321</v>
      </c>
      <c r="P352" s="1" t="s">
        <v>4308</v>
      </c>
    </row>
    <row r="353" spans="1:16" ht="14.25">
      <c r="A353" s="44">
        <v>352</v>
      </c>
      <c r="B353" s="1" t="s">
        <v>4322</v>
      </c>
      <c r="C353" s="1" t="s">
        <v>4323</v>
      </c>
      <c r="D353" s="1" t="s">
        <v>4324</v>
      </c>
      <c r="E353" s="1" t="s">
        <v>4325</v>
      </c>
      <c r="F353" s="1" t="s">
        <v>4326</v>
      </c>
      <c r="G353" s="1" t="s">
        <v>4327</v>
      </c>
      <c r="H353" s="1" t="s">
        <v>4328</v>
      </c>
      <c r="I353" s="1" t="s">
        <v>4329</v>
      </c>
      <c r="J353" s="1" t="s">
        <v>4330</v>
      </c>
      <c r="K353" s="1" t="s">
        <v>4331</v>
      </c>
      <c r="L353" s="1" t="s">
        <v>4332</v>
      </c>
      <c r="M353" s="1" t="s">
        <v>4333</v>
      </c>
      <c r="N353" s="1" t="s">
        <v>4334</v>
      </c>
      <c r="O353" s="1" t="s">
        <v>4335</v>
      </c>
      <c r="P353" s="1" t="s">
        <v>4322</v>
      </c>
    </row>
    <row r="354" spans="1:16" ht="14.25">
      <c r="A354" s="44">
        <v>353</v>
      </c>
      <c r="B354" s="1" t="s">
        <v>4336</v>
      </c>
      <c r="C354" s="1" t="s">
        <v>4337</v>
      </c>
      <c r="D354" s="1" t="s">
        <v>4338</v>
      </c>
      <c r="E354" s="1" t="s">
        <v>4339</v>
      </c>
      <c r="F354" s="1" t="s">
        <v>4340</v>
      </c>
      <c r="G354" s="1" t="s">
        <v>4341</v>
      </c>
      <c r="H354" s="1" t="s">
        <v>4342</v>
      </c>
      <c r="I354" s="1" t="s">
        <v>4343</v>
      </c>
      <c r="J354" s="1" t="s">
        <v>4344</v>
      </c>
      <c r="K354" s="1" t="s">
        <v>4345</v>
      </c>
      <c r="L354" s="1" t="s">
        <v>4346</v>
      </c>
      <c r="M354" s="1" t="s">
        <v>4347</v>
      </c>
      <c r="N354" s="1" t="s">
        <v>4348</v>
      </c>
      <c r="O354" s="1" t="s">
        <v>4349</v>
      </c>
      <c r="P354" s="1" t="s">
        <v>4336</v>
      </c>
    </row>
    <row r="355" spans="1:16" ht="14.25">
      <c r="A355" s="44">
        <v>354</v>
      </c>
      <c r="B355" s="1" t="s">
        <v>4350</v>
      </c>
      <c r="C355" s="1" t="s">
        <v>4351</v>
      </c>
      <c r="D355" s="1" t="s">
        <v>4352</v>
      </c>
      <c r="E355" s="1" t="s">
        <v>4353</v>
      </c>
      <c r="F355" s="1" t="s">
        <v>4354</v>
      </c>
      <c r="G355" s="1" t="s">
        <v>4355</v>
      </c>
      <c r="H355" s="1" t="s">
        <v>4356</v>
      </c>
      <c r="I355" s="1" t="s">
        <v>4357</v>
      </c>
      <c r="J355" s="1" t="s">
        <v>4358</v>
      </c>
      <c r="K355" s="1" t="s">
        <v>4359</v>
      </c>
      <c r="L355" s="1" t="s">
        <v>4360</v>
      </c>
      <c r="M355" s="1" t="s">
        <v>4361</v>
      </c>
      <c r="N355" s="1" t="s">
        <v>4362</v>
      </c>
      <c r="O355" s="1" t="s">
        <v>4363</v>
      </c>
      <c r="P355" s="1" t="s">
        <v>4350</v>
      </c>
    </row>
    <row r="356" spans="1:16" ht="14.25">
      <c r="A356" s="44">
        <v>355</v>
      </c>
      <c r="B356" s="1" t="s">
        <v>4364</v>
      </c>
      <c r="C356" s="1" t="s">
        <v>4365</v>
      </c>
      <c r="D356" s="1" t="s">
        <v>4366</v>
      </c>
      <c r="E356" s="1" t="s">
        <v>4367</v>
      </c>
      <c r="F356" s="1" t="s">
        <v>4299</v>
      </c>
      <c r="G356" s="1" t="s">
        <v>4368</v>
      </c>
      <c r="H356" s="1" t="s">
        <v>4369</v>
      </c>
      <c r="I356" s="1" t="s">
        <v>4370</v>
      </c>
      <c r="J356" s="1" t="s">
        <v>4371</v>
      </c>
      <c r="K356" s="1" t="s">
        <v>4372</v>
      </c>
      <c r="L356" s="1" t="s">
        <v>4373</v>
      </c>
      <c r="M356" s="1" t="s">
        <v>4374</v>
      </c>
      <c r="N356" s="1" t="s">
        <v>4375</v>
      </c>
      <c r="O356" s="1" t="s">
        <v>4376</v>
      </c>
      <c r="P356" s="1" t="s">
        <v>4364</v>
      </c>
    </row>
    <row r="357" spans="1:16" ht="14.25">
      <c r="A357" s="44">
        <v>356</v>
      </c>
      <c r="B357" s="1" t="s">
        <v>4377</v>
      </c>
      <c r="C357" s="1" t="s">
        <v>4378</v>
      </c>
      <c r="D357" s="1" t="s">
        <v>4379</v>
      </c>
      <c r="E357" s="1" t="s">
        <v>4380</v>
      </c>
      <c r="F357" s="1" t="s">
        <v>4381</v>
      </c>
      <c r="G357" s="1" t="s">
        <v>4382</v>
      </c>
      <c r="H357" s="1" t="s">
        <v>4383</v>
      </c>
      <c r="I357" s="1" t="s">
        <v>4384</v>
      </c>
      <c r="J357" s="1" t="s">
        <v>4385</v>
      </c>
      <c r="K357" s="1" t="s">
        <v>4386</v>
      </c>
      <c r="L357" s="1" t="s">
        <v>4387</v>
      </c>
      <c r="M357" s="1" t="s">
        <v>4388</v>
      </c>
      <c r="N357" s="1" t="s">
        <v>4389</v>
      </c>
      <c r="O357" s="1" t="s">
        <v>4390</v>
      </c>
      <c r="P357" s="1" t="s">
        <v>4377</v>
      </c>
    </row>
    <row r="358" spans="1:16" ht="14.25">
      <c r="A358" s="44">
        <v>357</v>
      </c>
      <c r="B358" s="1" t="s">
        <v>4391</v>
      </c>
      <c r="C358" s="1" t="s">
        <v>4392</v>
      </c>
      <c r="D358" s="1" t="s">
        <v>4393</v>
      </c>
      <c r="E358" s="1" t="s">
        <v>4394</v>
      </c>
      <c r="F358" s="1" t="s">
        <v>4395</v>
      </c>
      <c r="G358" s="1" t="s">
        <v>4396</v>
      </c>
      <c r="H358" s="1" t="s">
        <v>4397</v>
      </c>
      <c r="I358" s="1" t="s">
        <v>4398</v>
      </c>
      <c r="J358" s="1" t="s">
        <v>4399</v>
      </c>
      <c r="K358" s="1" t="s">
        <v>4400</v>
      </c>
      <c r="L358" s="1" t="s">
        <v>4401</v>
      </c>
      <c r="M358" s="1" t="s">
        <v>4402</v>
      </c>
      <c r="N358" s="1" t="s">
        <v>4403</v>
      </c>
      <c r="O358" s="1" t="s">
        <v>4404</v>
      </c>
      <c r="P358" s="1" t="s">
        <v>4391</v>
      </c>
    </row>
    <row r="359" spans="1:16" ht="14.25">
      <c r="A359" s="44">
        <v>358</v>
      </c>
      <c r="B359" s="1" t="s">
        <v>4405</v>
      </c>
      <c r="C359" s="1" t="s">
        <v>4406</v>
      </c>
      <c r="D359" s="1" t="s">
        <v>4406</v>
      </c>
      <c r="E359" s="1" t="s">
        <v>4407</v>
      </c>
      <c r="F359" s="1" t="s">
        <v>1620</v>
      </c>
      <c r="G359" s="1" t="s">
        <v>4408</v>
      </c>
      <c r="H359" s="1" t="s">
        <v>4409</v>
      </c>
      <c r="I359" s="1" t="s">
        <v>4410</v>
      </c>
      <c r="J359" s="1" t="s">
        <v>4411</v>
      </c>
      <c r="K359" s="1" t="s">
        <v>4412</v>
      </c>
      <c r="L359" s="1" t="s">
        <v>4406</v>
      </c>
      <c r="M359" s="1" t="s">
        <v>4413</v>
      </c>
      <c r="N359" s="1" t="s">
        <v>4414</v>
      </c>
      <c r="O359" s="1" t="s">
        <v>4415</v>
      </c>
      <c r="P359" s="1" t="s">
        <v>4405</v>
      </c>
    </row>
    <row r="360" spans="1:16" ht="14.25">
      <c r="A360" s="44">
        <v>359</v>
      </c>
      <c r="B360" s="1" t="s">
        <v>4416</v>
      </c>
      <c r="C360" s="1" t="s">
        <v>4417</v>
      </c>
      <c r="D360" s="1" t="s">
        <v>4418</v>
      </c>
      <c r="E360" s="1" t="s">
        <v>4419</v>
      </c>
      <c r="F360" s="1" t="s">
        <v>4420</v>
      </c>
      <c r="G360" s="1" t="s">
        <v>4421</v>
      </c>
      <c r="H360" s="1" t="s">
        <v>4422</v>
      </c>
      <c r="I360" s="1" t="s">
        <v>4423</v>
      </c>
      <c r="J360" s="1" t="s">
        <v>4424</v>
      </c>
      <c r="K360" s="1" t="s">
        <v>4425</v>
      </c>
      <c r="L360" s="1" t="s">
        <v>4426</v>
      </c>
      <c r="M360" s="1" t="s">
        <v>4427</v>
      </c>
      <c r="N360" s="1" t="s">
        <v>4428</v>
      </c>
      <c r="O360" s="1" t="s">
        <v>4429</v>
      </c>
      <c r="P360" s="1" t="s">
        <v>4416</v>
      </c>
    </row>
    <row r="361" spans="1:16" ht="14.25">
      <c r="A361" s="44">
        <v>360</v>
      </c>
      <c r="B361" s="1" t="s">
        <v>4430</v>
      </c>
      <c r="C361" s="1" t="s">
        <v>4431</v>
      </c>
      <c r="D361" s="1" t="s">
        <v>4432</v>
      </c>
      <c r="E361" s="1" t="s">
        <v>4433</v>
      </c>
      <c r="F361" s="1" t="s">
        <v>4434</v>
      </c>
      <c r="G361" s="1" t="s">
        <v>4435</v>
      </c>
      <c r="H361" s="1" t="s">
        <v>4436</v>
      </c>
      <c r="I361" s="1" t="s">
        <v>4437</v>
      </c>
      <c r="J361" s="1" t="s">
        <v>4438</v>
      </c>
      <c r="K361" s="1" t="s">
        <v>4439</v>
      </c>
      <c r="L361" s="1" t="s">
        <v>4440</v>
      </c>
      <c r="M361" s="1" t="s">
        <v>4441</v>
      </c>
      <c r="N361" s="1" t="s">
        <v>4442</v>
      </c>
      <c r="O361" s="1" t="s">
        <v>4443</v>
      </c>
      <c r="P361" s="1" t="s">
        <v>4430</v>
      </c>
    </row>
    <row r="362" spans="1:16" ht="14.25">
      <c r="A362" s="44">
        <v>361</v>
      </c>
      <c r="B362" s="1" t="s">
        <v>4444</v>
      </c>
      <c r="C362" s="1" t="s">
        <v>4445</v>
      </c>
      <c r="D362" s="1" t="s">
        <v>4446</v>
      </c>
      <c r="E362" s="1" t="s">
        <v>4447</v>
      </c>
      <c r="F362" s="1" t="s">
        <v>4448</v>
      </c>
      <c r="G362" s="1" t="s">
        <v>4449</v>
      </c>
      <c r="H362" s="1" t="s">
        <v>4450</v>
      </c>
      <c r="I362" s="1" t="s">
        <v>4451</v>
      </c>
      <c r="J362" s="1" t="s">
        <v>4452</v>
      </c>
      <c r="K362" s="1" t="s">
        <v>4453</v>
      </c>
      <c r="L362" s="1" t="s">
        <v>4454</v>
      </c>
      <c r="M362" s="1" t="s">
        <v>4455</v>
      </c>
      <c r="N362" s="1" t="s">
        <v>4456</v>
      </c>
      <c r="O362" s="1" t="s">
        <v>4457</v>
      </c>
      <c r="P362" s="1" t="s">
        <v>4444</v>
      </c>
    </row>
    <row r="363" spans="1:16" ht="14.25">
      <c r="A363" s="44">
        <v>362</v>
      </c>
      <c r="B363" s="1" t="s">
        <v>4458</v>
      </c>
      <c r="C363" s="1" t="s">
        <v>4459</v>
      </c>
      <c r="D363" s="1" t="s">
        <v>4460</v>
      </c>
      <c r="E363" s="1" t="s">
        <v>4461</v>
      </c>
      <c r="F363" s="1" t="s">
        <v>4462</v>
      </c>
      <c r="G363" s="1" t="s">
        <v>4463</v>
      </c>
      <c r="H363" s="1" t="s">
        <v>4464</v>
      </c>
      <c r="I363" s="1" t="s">
        <v>4465</v>
      </c>
      <c r="J363" s="1" t="s">
        <v>4466</v>
      </c>
      <c r="K363" s="1" t="s">
        <v>4467</v>
      </c>
      <c r="L363" s="1" t="s">
        <v>4468</v>
      </c>
      <c r="M363" s="1" t="s">
        <v>4469</v>
      </c>
      <c r="N363" s="1" t="s">
        <v>4470</v>
      </c>
      <c r="O363" s="1" t="s">
        <v>4471</v>
      </c>
      <c r="P363" s="1" t="s">
        <v>4458</v>
      </c>
    </row>
    <row r="364" spans="1:16" ht="14.25">
      <c r="A364" s="44">
        <v>363</v>
      </c>
      <c r="B364" s="1" t="s">
        <v>4472</v>
      </c>
      <c r="C364" s="1" t="s">
        <v>4473</v>
      </c>
      <c r="D364" s="1" t="s">
        <v>4474</v>
      </c>
      <c r="E364" s="1" t="s">
        <v>4475</v>
      </c>
      <c r="F364" s="1" t="s">
        <v>4476</v>
      </c>
      <c r="G364" s="1" t="s">
        <v>4477</v>
      </c>
      <c r="H364" s="1" t="s">
        <v>4478</v>
      </c>
      <c r="I364" s="1" t="s">
        <v>4479</v>
      </c>
      <c r="J364" s="1" t="s">
        <v>4480</v>
      </c>
      <c r="K364" s="1" t="s">
        <v>4481</v>
      </c>
      <c r="L364" s="1" t="s">
        <v>4482</v>
      </c>
      <c r="M364" s="1" t="s">
        <v>4483</v>
      </c>
      <c r="N364" s="1" t="s">
        <v>4484</v>
      </c>
      <c r="O364" s="1" t="s">
        <v>4485</v>
      </c>
      <c r="P364" s="1" t="s">
        <v>4472</v>
      </c>
    </row>
    <row r="365" spans="1:16" ht="14.25">
      <c r="A365" s="44">
        <v>364</v>
      </c>
      <c r="B365" s="1" t="s">
        <v>4486</v>
      </c>
      <c r="C365" s="1" t="s">
        <v>4487</v>
      </c>
      <c r="D365" s="1" t="s">
        <v>4488</v>
      </c>
      <c r="E365" s="1" t="s">
        <v>4489</v>
      </c>
      <c r="F365" s="1" t="s">
        <v>4490</v>
      </c>
      <c r="G365" s="1" t="s">
        <v>4491</v>
      </c>
      <c r="H365" s="1" t="s">
        <v>4492</v>
      </c>
      <c r="I365" s="1" t="s">
        <v>4493</v>
      </c>
      <c r="J365" s="1" t="s">
        <v>4494</v>
      </c>
      <c r="K365" s="1" t="s">
        <v>4495</v>
      </c>
      <c r="L365" s="1" t="s">
        <v>4496</v>
      </c>
      <c r="M365" s="1" t="s">
        <v>4497</v>
      </c>
      <c r="N365" s="1" t="s">
        <v>4498</v>
      </c>
      <c r="O365" s="1" t="s">
        <v>4499</v>
      </c>
      <c r="P365" s="1" t="s">
        <v>4486</v>
      </c>
    </row>
    <row r="366" spans="1:16" ht="14.25">
      <c r="A366" s="44">
        <v>365</v>
      </c>
      <c r="B366" s="1" t="s">
        <v>4500</v>
      </c>
      <c r="C366" s="1" t="s">
        <v>4501</v>
      </c>
      <c r="D366" s="1" t="s">
        <v>4502</v>
      </c>
      <c r="E366" s="1" t="s">
        <v>4503</v>
      </c>
      <c r="F366" s="1" t="s">
        <v>4504</v>
      </c>
      <c r="G366" s="1" t="s">
        <v>4505</v>
      </c>
      <c r="H366" s="1" t="s">
        <v>4506</v>
      </c>
      <c r="I366" s="1" t="s">
        <v>4507</v>
      </c>
      <c r="J366" s="1" t="s">
        <v>4508</v>
      </c>
      <c r="K366" s="1" t="s">
        <v>4509</v>
      </c>
      <c r="L366" s="1" t="s">
        <v>4510</v>
      </c>
      <c r="M366" s="1" t="s">
        <v>4511</v>
      </c>
      <c r="N366" s="1" t="s">
        <v>4512</v>
      </c>
      <c r="O366" s="1" t="s">
        <v>4513</v>
      </c>
      <c r="P366" s="1" t="s">
        <v>4500</v>
      </c>
    </row>
    <row r="367" spans="1:16" ht="14.25">
      <c r="A367" s="44">
        <v>366</v>
      </c>
      <c r="B367" s="1" t="s">
        <v>4514</v>
      </c>
      <c r="C367" s="1" t="s">
        <v>4515</v>
      </c>
      <c r="D367" s="1" t="s">
        <v>4516</v>
      </c>
      <c r="E367" s="1" t="s">
        <v>4517</v>
      </c>
      <c r="F367" s="1" t="s">
        <v>4518</v>
      </c>
      <c r="G367" s="1" t="s">
        <v>4519</v>
      </c>
      <c r="H367" s="1" t="s">
        <v>4520</v>
      </c>
      <c r="I367" s="1" t="s">
        <v>4521</v>
      </c>
      <c r="J367" s="1" t="s">
        <v>4522</v>
      </c>
      <c r="K367" s="1" t="s">
        <v>4523</v>
      </c>
      <c r="L367" s="1" t="s">
        <v>4524</v>
      </c>
      <c r="M367" s="1" t="s">
        <v>4525</v>
      </c>
      <c r="N367" s="1" t="s">
        <v>4526</v>
      </c>
      <c r="O367" s="1" t="s">
        <v>4527</v>
      </c>
      <c r="P367" s="1" t="s">
        <v>4514</v>
      </c>
    </row>
    <row r="368" spans="1:16" ht="14.25">
      <c r="A368" s="44">
        <v>367</v>
      </c>
      <c r="B368" s="1" t="s">
        <v>4528</v>
      </c>
      <c r="C368" s="1" t="s">
        <v>4529</v>
      </c>
      <c r="D368" s="1" t="s">
        <v>4530</v>
      </c>
      <c r="E368" s="1" t="s">
        <v>4531</v>
      </c>
      <c r="F368" s="1" t="s">
        <v>4532</v>
      </c>
      <c r="G368" s="1" t="s">
        <v>4533</v>
      </c>
      <c r="H368" s="1" t="s">
        <v>4534</v>
      </c>
      <c r="I368" s="1" t="s">
        <v>4535</v>
      </c>
      <c r="J368" s="1" t="s">
        <v>4536</v>
      </c>
      <c r="K368" s="1" t="s">
        <v>4537</v>
      </c>
      <c r="L368" s="1" t="s">
        <v>4538</v>
      </c>
      <c r="M368" s="1" t="s">
        <v>4539</v>
      </c>
      <c r="N368" s="1" t="s">
        <v>4540</v>
      </c>
      <c r="O368" s="1" t="s">
        <v>4541</v>
      </c>
      <c r="P368" s="1" t="s">
        <v>4528</v>
      </c>
    </row>
    <row r="369" spans="1:16" ht="14.25">
      <c r="A369" s="44">
        <v>368</v>
      </c>
      <c r="B369" s="1" t="s">
        <v>4542</v>
      </c>
      <c r="C369" s="1" t="s">
        <v>4543</v>
      </c>
      <c r="D369" s="1" t="s">
        <v>4544</v>
      </c>
      <c r="E369" s="1" t="s">
        <v>4545</v>
      </c>
      <c r="F369" s="1" t="s">
        <v>4546</v>
      </c>
      <c r="G369" s="1" t="s">
        <v>4547</v>
      </c>
      <c r="H369" s="1" t="s">
        <v>4548</v>
      </c>
      <c r="I369" s="1" t="s">
        <v>4549</v>
      </c>
      <c r="J369" s="1" t="s">
        <v>4550</v>
      </c>
      <c r="K369" s="1" t="s">
        <v>4551</v>
      </c>
      <c r="L369" s="1" t="s">
        <v>4552</v>
      </c>
      <c r="M369" s="1" t="s">
        <v>4553</v>
      </c>
      <c r="N369" s="1" t="s">
        <v>4554</v>
      </c>
      <c r="O369" s="1" t="s">
        <v>4555</v>
      </c>
      <c r="P369" s="1" t="s">
        <v>4542</v>
      </c>
    </row>
    <row r="370" spans="1:16" ht="14.25">
      <c r="A370" s="44">
        <v>369</v>
      </c>
      <c r="B370" s="1" t="s">
        <v>4556</v>
      </c>
      <c r="C370" s="1" t="s">
        <v>4557</v>
      </c>
      <c r="D370" s="1" t="s">
        <v>4558</v>
      </c>
      <c r="E370" s="1" t="s">
        <v>4559</v>
      </c>
      <c r="F370" s="1" t="s">
        <v>4560</v>
      </c>
      <c r="G370" s="1" t="s">
        <v>4561</v>
      </c>
      <c r="H370" s="1" t="s">
        <v>4562</v>
      </c>
      <c r="I370" s="1" t="s">
        <v>4563</v>
      </c>
      <c r="J370" s="1" t="s">
        <v>4564</v>
      </c>
      <c r="K370" s="1" t="s">
        <v>4565</v>
      </c>
      <c r="L370" s="1" t="s">
        <v>4566</v>
      </c>
      <c r="M370" s="1" t="s">
        <v>4567</v>
      </c>
      <c r="N370" s="1" t="s">
        <v>4567</v>
      </c>
      <c r="O370" s="1" t="s">
        <v>4568</v>
      </c>
      <c r="P370" s="1" t="s">
        <v>4556</v>
      </c>
    </row>
    <row r="371" spans="1:16" ht="14.25">
      <c r="A371" s="44">
        <v>370</v>
      </c>
      <c r="B371" s="1" t="s">
        <v>4569</v>
      </c>
      <c r="C371" s="1" t="s">
        <v>4570</v>
      </c>
      <c r="D371" s="1" t="s">
        <v>4571</v>
      </c>
      <c r="E371" s="1" t="s">
        <v>4572</v>
      </c>
      <c r="F371" s="1" t="s">
        <v>4573</v>
      </c>
      <c r="G371" s="1" t="s">
        <v>4574</v>
      </c>
      <c r="H371" s="1" t="s">
        <v>4575</v>
      </c>
      <c r="I371" s="1" t="s">
        <v>4576</v>
      </c>
      <c r="J371" s="1" t="s">
        <v>4577</v>
      </c>
      <c r="K371" s="1" t="s">
        <v>4578</v>
      </c>
      <c r="L371" s="1" t="s">
        <v>4579</v>
      </c>
      <c r="M371" s="1" t="s">
        <v>4580</v>
      </c>
      <c r="N371" s="1" t="s">
        <v>4580</v>
      </c>
      <c r="O371" s="1" t="s">
        <v>4581</v>
      </c>
      <c r="P371" s="1" t="s">
        <v>4569</v>
      </c>
    </row>
    <row r="372" spans="1:16" ht="14.25">
      <c r="A372" s="44">
        <v>371</v>
      </c>
      <c r="B372" s="1" t="s">
        <v>4582</v>
      </c>
      <c r="C372" s="1" t="s">
        <v>4583</v>
      </c>
      <c r="D372" s="1" t="s">
        <v>4584</v>
      </c>
      <c r="E372" s="1" t="s">
        <v>4585</v>
      </c>
      <c r="F372" s="1" t="s">
        <v>4586</v>
      </c>
      <c r="G372" s="1" t="s">
        <v>4587</v>
      </c>
      <c r="H372" s="1" t="s">
        <v>4588</v>
      </c>
      <c r="I372" s="1" t="s">
        <v>4589</v>
      </c>
      <c r="J372" s="1" t="s">
        <v>4590</v>
      </c>
      <c r="K372" s="1" t="s">
        <v>4591</v>
      </c>
      <c r="L372" s="1" t="s">
        <v>4592</v>
      </c>
      <c r="M372" s="1" t="s">
        <v>4593</v>
      </c>
      <c r="N372" s="1" t="s">
        <v>4594</v>
      </c>
      <c r="O372" s="1" t="s">
        <v>4595</v>
      </c>
      <c r="P372" s="1" t="s">
        <v>4582</v>
      </c>
    </row>
    <row r="373" spans="1:16" ht="14.25">
      <c r="A373" s="44">
        <v>372</v>
      </c>
      <c r="B373" s="1" t="s">
        <v>4596</v>
      </c>
      <c r="C373" s="1" t="s">
        <v>4597</v>
      </c>
      <c r="D373" s="1" t="s">
        <v>4598</v>
      </c>
      <c r="E373" s="1" t="s">
        <v>4599</v>
      </c>
      <c r="F373" s="1" t="s">
        <v>4600</v>
      </c>
      <c r="G373" s="1" t="s">
        <v>4601</v>
      </c>
      <c r="H373" s="1" t="s">
        <v>4602</v>
      </c>
      <c r="I373" s="1" t="s">
        <v>4603</v>
      </c>
      <c r="J373" s="1" t="s">
        <v>4604</v>
      </c>
      <c r="K373" s="1" t="s">
        <v>4605</v>
      </c>
      <c r="L373" s="1" t="s">
        <v>4606</v>
      </c>
      <c r="M373" s="1" t="s">
        <v>4607</v>
      </c>
      <c r="N373" s="1" t="s">
        <v>4608</v>
      </c>
      <c r="O373" s="1" t="s">
        <v>4609</v>
      </c>
      <c r="P373" s="1" t="s">
        <v>4596</v>
      </c>
    </row>
    <row r="374" spans="1:16" ht="14.25">
      <c r="A374" s="44">
        <v>373</v>
      </c>
      <c r="B374" s="1" t="s">
        <v>4610</v>
      </c>
      <c r="C374" s="1" t="s">
        <v>4611</v>
      </c>
      <c r="D374" s="1" t="s">
        <v>4612</v>
      </c>
      <c r="E374" s="1" t="s">
        <v>4613</v>
      </c>
      <c r="F374" s="1" t="s">
        <v>4614</v>
      </c>
      <c r="G374" s="1" t="s">
        <v>4615</v>
      </c>
      <c r="H374" s="1" t="s">
        <v>4616</v>
      </c>
      <c r="I374" s="1" t="s">
        <v>4617</v>
      </c>
      <c r="J374" s="1" t="s">
        <v>4618</v>
      </c>
      <c r="K374" s="1" t="s">
        <v>4619</v>
      </c>
      <c r="L374" s="1" t="s">
        <v>4620</v>
      </c>
      <c r="M374" s="1" t="s">
        <v>4621</v>
      </c>
      <c r="N374" s="1" t="s">
        <v>4622</v>
      </c>
      <c r="O374" s="1" t="s">
        <v>4623</v>
      </c>
      <c r="P374" s="1" t="s">
        <v>4610</v>
      </c>
    </row>
    <row r="375" spans="1:16" ht="14.25">
      <c r="A375" s="44">
        <v>374</v>
      </c>
      <c r="B375" s="1" t="s">
        <v>4624</v>
      </c>
      <c r="C375" s="1" t="s">
        <v>4625</v>
      </c>
      <c r="D375" s="1" t="s">
        <v>4626</v>
      </c>
      <c r="E375" s="1" t="s">
        <v>4627</v>
      </c>
      <c r="F375" s="1" t="s">
        <v>4628</v>
      </c>
      <c r="G375" s="1" t="s">
        <v>4629</v>
      </c>
      <c r="H375" s="1" t="s">
        <v>4630</v>
      </c>
      <c r="I375" s="1" t="s">
        <v>4631</v>
      </c>
      <c r="J375" s="1" t="s">
        <v>4624</v>
      </c>
      <c r="K375" s="1" t="s">
        <v>4632</v>
      </c>
      <c r="L375" s="1" t="s">
        <v>4633</v>
      </c>
      <c r="M375" s="1" t="s">
        <v>4634</v>
      </c>
      <c r="N375" s="1" t="s">
        <v>4635</v>
      </c>
      <c r="O375" s="1" t="s">
        <v>4636</v>
      </c>
      <c r="P375" s="1" t="s">
        <v>4624</v>
      </c>
    </row>
    <row r="376" spans="1:16" ht="14.25">
      <c r="A376" s="44">
        <v>375</v>
      </c>
      <c r="B376" s="1" t="s">
        <v>4637</v>
      </c>
      <c r="C376" s="1" t="s">
        <v>4638</v>
      </c>
      <c r="D376" s="1" t="s">
        <v>4639</v>
      </c>
      <c r="E376" s="1" t="s">
        <v>4640</v>
      </c>
      <c r="F376" s="1" t="s">
        <v>4641</v>
      </c>
      <c r="G376" s="1" t="s">
        <v>4642</v>
      </c>
      <c r="H376" s="1" t="s">
        <v>4643</v>
      </c>
      <c r="I376" s="1" t="s">
        <v>4644</v>
      </c>
      <c r="J376" s="1" t="s">
        <v>4645</v>
      </c>
      <c r="K376" s="1" t="s">
        <v>4646</v>
      </c>
      <c r="L376" s="1" t="s">
        <v>4647</v>
      </c>
      <c r="M376" s="1" t="s">
        <v>4648</v>
      </c>
      <c r="N376" s="1" t="s">
        <v>4649</v>
      </c>
      <c r="O376" s="1" t="s">
        <v>4650</v>
      </c>
      <c r="P376" s="1" t="s">
        <v>4637</v>
      </c>
    </row>
    <row r="377" spans="1:16" ht="14.25">
      <c r="A377" s="44">
        <v>376</v>
      </c>
      <c r="B377" s="1" t="s">
        <v>4651</v>
      </c>
      <c r="C377" s="1" t="s">
        <v>4652</v>
      </c>
      <c r="D377" s="1" t="s">
        <v>4653</v>
      </c>
      <c r="E377" s="1" t="s">
        <v>4654</v>
      </c>
      <c r="F377" s="1" t="s">
        <v>4655</v>
      </c>
      <c r="G377" s="1" t="s">
        <v>4656</v>
      </c>
      <c r="H377" s="1" t="s">
        <v>4657</v>
      </c>
      <c r="I377" s="1" t="s">
        <v>4658</v>
      </c>
      <c r="J377" s="1" t="s">
        <v>4659</v>
      </c>
      <c r="K377" s="1" t="s">
        <v>4660</v>
      </c>
      <c r="L377" s="1" t="s">
        <v>4661</v>
      </c>
      <c r="M377" s="1" t="s">
        <v>4662</v>
      </c>
      <c r="N377" s="1" t="s">
        <v>4663</v>
      </c>
      <c r="O377" s="1" t="s">
        <v>4664</v>
      </c>
      <c r="P377" s="1" t="s">
        <v>4651</v>
      </c>
    </row>
    <row r="378" spans="1:16" ht="14.25">
      <c r="A378" s="44">
        <v>377</v>
      </c>
      <c r="B378" s="1" t="s">
        <v>4665</v>
      </c>
      <c r="C378" s="1" t="s">
        <v>4666</v>
      </c>
      <c r="D378" s="1" t="s">
        <v>4667</v>
      </c>
      <c r="E378" s="1" t="s">
        <v>4668</v>
      </c>
      <c r="F378" s="1" t="s">
        <v>4669</v>
      </c>
      <c r="G378" s="1" t="s">
        <v>4670</v>
      </c>
      <c r="H378" s="1" t="s">
        <v>4671</v>
      </c>
      <c r="I378" s="1" t="s">
        <v>4672</v>
      </c>
      <c r="J378" s="1" t="s">
        <v>4673</v>
      </c>
      <c r="K378" s="1" t="s">
        <v>4674</v>
      </c>
      <c r="L378" s="1" t="s">
        <v>4675</v>
      </c>
      <c r="M378" s="1" t="s">
        <v>4665</v>
      </c>
      <c r="N378" s="1" t="s">
        <v>4676</v>
      </c>
      <c r="O378" s="1" t="s">
        <v>4677</v>
      </c>
      <c r="P378" s="1" t="s">
        <v>4665</v>
      </c>
    </row>
    <row r="379" spans="1:16" ht="14.25">
      <c r="A379" s="44">
        <v>378</v>
      </c>
      <c r="B379" s="1" t="s">
        <v>4678</v>
      </c>
      <c r="C379" s="1" t="s">
        <v>4679</v>
      </c>
      <c r="D379" s="1" t="s">
        <v>1535</v>
      </c>
      <c r="E379" s="1" t="s">
        <v>4680</v>
      </c>
      <c r="F379" s="1" t="s">
        <v>4681</v>
      </c>
      <c r="G379" s="1" t="s">
        <v>4682</v>
      </c>
      <c r="H379" s="1" t="s">
        <v>4683</v>
      </c>
      <c r="I379" s="1" t="s">
        <v>4684</v>
      </c>
      <c r="J379" s="1" t="s">
        <v>4685</v>
      </c>
      <c r="K379" s="1" t="s">
        <v>4686</v>
      </c>
      <c r="L379" s="1" t="s">
        <v>4687</v>
      </c>
      <c r="M379" s="1" t="s">
        <v>4688</v>
      </c>
      <c r="N379" s="1" t="s">
        <v>4689</v>
      </c>
      <c r="O379" s="1" t="s">
        <v>4690</v>
      </c>
      <c r="P379" s="1" t="s">
        <v>4678</v>
      </c>
    </row>
    <row r="380" spans="1:16" ht="14.25">
      <c r="A380" s="44">
        <v>379</v>
      </c>
      <c r="B380" s="1" t="s">
        <v>4691</v>
      </c>
      <c r="C380" s="1" t="s">
        <v>4692</v>
      </c>
      <c r="D380" s="1" t="s">
        <v>4693</v>
      </c>
      <c r="E380" s="1" t="s">
        <v>4694</v>
      </c>
      <c r="F380" s="1" t="s">
        <v>4695</v>
      </c>
      <c r="G380" s="1" t="s">
        <v>4696</v>
      </c>
      <c r="H380" s="1" t="s">
        <v>4697</v>
      </c>
      <c r="I380" s="1" t="s">
        <v>4698</v>
      </c>
      <c r="J380" s="1" t="s">
        <v>4699</v>
      </c>
      <c r="K380" s="1" t="s">
        <v>4700</v>
      </c>
      <c r="L380" s="1" t="s">
        <v>4701</v>
      </c>
      <c r="M380" s="1" t="s">
        <v>4702</v>
      </c>
      <c r="N380" s="1" t="s">
        <v>4703</v>
      </c>
      <c r="O380" s="1" t="s">
        <v>4704</v>
      </c>
      <c r="P380" s="1" t="s">
        <v>4691</v>
      </c>
    </row>
    <row r="381" spans="1:16" ht="14.25">
      <c r="A381" s="44">
        <v>380</v>
      </c>
      <c r="B381" s="1" t="s">
        <v>4705</v>
      </c>
      <c r="C381" s="1" t="s">
        <v>4706</v>
      </c>
      <c r="D381" s="1" t="s">
        <v>4707</v>
      </c>
      <c r="E381" s="1" t="s">
        <v>4708</v>
      </c>
      <c r="F381" s="1" t="s">
        <v>4709</v>
      </c>
      <c r="G381" s="1" t="s">
        <v>4710</v>
      </c>
      <c r="H381" s="1" t="s">
        <v>4711</v>
      </c>
      <c r="I381" s="1" t="s">
        <v>4712</v>
      </c>
      <c r="J381" s="1" t="s">
        <v>4713</v>
      </c>
      <c r="K381" s="1" t="s">
        <v>4714</v>
      </c>
      <c r="L381" s="1" t="s">
        <v>4715</v>
      </c>
      <c r="M381" s="1" t="s">
        <v>4716</v>
      </c>
      <c r="N381" s="1" t="s">
        <v>4717</v>
      </c>
      <c r="O381" s="1" t="s">
        <v>4718</v>
      </c>
      <c r="P381" s="1" t="s">
        <v>4705</v>
      </c>
    </row>
    <row r="382" spans="1:16" ht="14.25">
      <c r="A382" s="44">
        <v>381</v>
      </c>
      <c r="B382" s="1" t="s">
        <v>4719</v>
      </c>
      <c r="C382" s="1" t="s">
        <v>4720</v>
      </c>
      <c r="D382" s="1" t="s">
        <v>4721</v>
      </c>
      <c r="E382" s="1" t="s">
        <v>4719</v>
      </c>
      <c r="F382" s="1" t="s">
        <v>4719</v>
      </c>
      <c r="G382" s="1" t="s">
        <v>4722</v>
      </c>
      <c r="H382" s="1" t="s">
        <v>4723</v>
      </c>
      <c r="I382" s="1" t="s">
        <v>4724</v>
      </c>
      <c r="J382" s="1" t="s">
        <v>4725</v>
      </c>
      <c r="K382" s="1" t="s">
        <v>4726</v>
      </c>
      <c r="L382" s="1" t="s">
        <v>4727</v>
      </c>
      <c r="M382" s="1" t="s">
        <v>4727</v>
      </c>
      <c r="N382" s="1" t="s">
        <v>4728</v>
      </c>
      <c r="O382" s="1" t="s">
        <v>4729</v>
      </c>
      <c r="P382" s="1" t="s">
        <v>4719</v>
      </c>
    </row>
    <row r="383" spans="1:16" ht="14.25">
      <c r="A383" s="44">
        <v>382</v>
      </c>
      <c r="B383" s="1" t="s">
        <v>4730</v>
      </c>
      <c r="C383" s="1" t="s">
        <v>4731</v>
      </c>
      <c r="D383" s="1" t="s">
        <v>4732</v>
      </c>
      <c r="E383" s="1" t="s">
        <v>4733</v>
      </c>
      <c r="F383" s="1" t="s">
        <v>4734</v>
      </c>
      <c r="G383" s="1" t="s">
        <v>4735</v>
      </c>
      <c r="H383" s="1" t="s">
        <v>4736</v>
      </c>
      <c r="I383" s="1" t="s">
        <v>4737</v>
      </c>
      <c r="J383" s="1" t="s">
        <v>4738</v>
      </c>
      <c r="K383" s="1" t="s">
        <v>4739</v>
      </c>
      <c r="L383" s="1" t="s">
        <v>4740</v>
      </c>
      <c r="M383" s="1" t="s">
        <v>4741</v>
      </c>
      <c r="N383" s="1" t="s">
        <v>4742</v>
      </c>
      <c r="O383" s="1" t="s">
        <v>4743</v>
      </c>
      <c r="P383" s="1" t="s">
        <v>4730</v>
      </c>
    </row>
    <row r="384" spans="1:16" ht="14.25">
      <c r="A384" s="44">
        <v>383</v>
      </c>
      <c r="B384" s="1" t="s">
        <v>4744</v>
      </c>
      <c r="C384" s="1" t="s">
        <v>4745</v>
      </c>
      <c r="D384" s="1" t="s">
        <v>4746</v>
      </c>
      <c r="E384" s="1" t="s">
        <v>4747</v>
      </c>
      <c r="F384" s="1" t="s">
        <v>4748</v>
      </c>
      <c r="G384" s="1" t="s">
        <v>4749</v>
      </c>
      <c r="H384" s="1" t="s">
        <v>4750</v>
      </c>
      <c r="I384" s="1" t="s">
        <v>4751</v>
      </c>
      <c r="J384" s="1" t="s">
        <v>4752</v>
      </c>
      <c r="K384" s="1" t="s">
        <v>4753</v>
      </c>
      <c r="L384" s="1" t="s">
        <v>4754</v>
      </c>
      <c r="M384" s="1" t="s">
        <v>4755</v>
      </c>
      <c r="N384" s="1" t="s">
        <v>4756</v>
      </c>
      <c r="O384" s="1" t="s">
        <v>4757</v>
      </c>
      <c r="P384" s="1" t="s">
        <v>4744</v>
      </c>
    </row>
    <row r="385" spans="1:16" ht="14.25">
      <c r="A385" s="44">
        <v>384</v>
      </c>
      <c r="B385" s="1" t="s">
        <v>4758</v>
      </c>
      <c r="C385" s="1" t="s">
        <v>4759</v>
      </c>
      <c r="D385" s="1" t="s">
        <v>4760</v>
      </c>
      <c r="E385" s="1" t="s">
        <v>4761</v>
      </c>
      <c r="F385" s="1" t="s">
        <v>4762</v>
      </c>
      <c r="G385" s="1" t="s">
        <v>4763</v>
      </c>
      <c r="H385" s="1" t="s">
        <v>4764</v>
      </c>
      <c r="I385" s="1" t="s">
        <v>4765</v>
      </c>
      <c r="J385" s="1" t="s">
        <v>4766</v>
      </c>
      <c r="K385" s="1" t="s">
        <v>4767</v>
      </c>
      <c r="L385" s="1" t="s">
        <v>4768</v>
      </c>
      <c r="M385" s="1" t="s">
        <v>4769</v>
      </c>
      <c r="N385" s="1" t="s">
        <v>4770</v>
      </c>
      <c r="O385" s="1" t="s">
        <v>4771</v>
      </c>
      <c r="P385" s="1" t="s">
        <v>4758</v>
      </c>
    </row>
    <row r="386" spans="1:16" ht="14.25">
      <c r="A386" s="44">
        <v>385</v>
      </c>
      <c r="B386" s="1" t="s">
        <v>4772</v>
      </c>
      <c r="C386" s="1" t="s">
        <v>4773</v>
      </c>
      <c r="D386" s="1" t="s">
        <v>4774</v>
      </c>
      <c r="E386" s="1" t="s">
        <v>4775</v>
      </c>
      <c r="F386" s="1" t="s">
        <v>4748</v>
      </c>
      <c r="G386" s="1" t="s">
        <v>4776</v>
      </c>
      <c r="H386" s="1" t="s">
        <v>4750</v>
      </c>
      <c r="I386" s="1" t="s">
        <v>4777</v>
      </c>
      <c r="J386" s="1" t="s">
        <v>4778</v>
      </c>
      <c r="K386" s="1" t="s">
        <v>4753</v>
      </c>
      <c r="L386" s="1" t="s">
        <v>4779</v>
      </c>
      <c r="M386" s="1" t="s">
        <v>4780</v>
      </c>
      <c r="N386" s="1" t="s">
        <v>4781</v>
      </c>
      <c r="O386" s="1" t="s">
        <v>4782</v>
      </c>
      <c r="P386" s="1" t="s">
        <v>4772</v>
      </c>
    </row>
    <row r="387" spans="1:16" ht="14.25">
      <c r="A387" s="44">
        <v>386</v>
      </c>
      <c r="B387" s="1" t="s">
        <v>4783</v>
      </c>
      <c r="C387" s="1" t="s">
        <v>4784</v>
      </c>
      <c r="D387" s="1" t="s">
        <v>4785</v>
      </c>
      <c r="E387" s="1" t="s">
        <v>4786</v>
      </c>
      <c r="F387" s="1" t="s">
        <v>4787</v>
      </c>
      <c r="G387" s="1" t="s">
        <v>4788</v>
      </c>
      <c r="H387" s="1" t="s">
        <v>4789</v>
      </c>
      <c r="I387" s="1" t="s">
        <v>4790</v>
      </c>
      <c r="J387" s="1" t="s">
        <v>4791</v>
      </c>
      <c r="K387" s="1" t="s">
        <v>4792</v>
      </c>
      <c r="L387" s="1" t="s">
        <v>4793</v>
      </c>
      <c r="M387" s="1" t="s">
        <v>4794</v>
      </c>
      <c r="N387" s="1" t="s">
        <v>4795</v>
      </c>
      <c r="O387" s="1" t="s">
        <v>4796</v>
      </c>
      <c r="P387" s="1" t="s">
        <v>4783</v>
      </c>
    </row>
    <row r="388" spans="1:16" ht="14.25">
      <c r="A388" s="44">
        <v>387</v>
      </c>
      <c r="B388" s="1" t="s">
        <v>4797</v>
      </c>
      <c r="C388" s="1" t="s">
        <v>4798</v>
      </c>
      <c r="D388" s="1" t="s">
        <v>4799</v>
      </c>
      <c r="E388" s="1" t="s">
        <v>4800</v>
      </c>
      <c r="F388" s="1" t="s">
        <v>4801</v>
      </c>
      <c r="G388" s="1" t="s">
        <v>4802</v>
      </c>
      <c r="H388" s="1" t="s">
        <v>4803</v>
      </c>
      <c r="I388" s="1" t="s">
        <v>4804</v>
      </c>
      <c r="J388" s="1" t="s">
        <v>4805</v>
      </c>
      <c r="K388" s="1" t="s">
        <v>4806</v>
      </c>
      <c r="L388" s="1" t="s">
        <v>4807</v>
      </c>
      <c r="M388" s="1" t="s">
        <v>4808</v>
      </c>
      <c r="N388" s="1" t="s">
        <v>4809</v>
      </c>
      <c r="O388" s="1" t="s">
        <v>4810</v>
      </c>
      <c r="P388" s="1" t="s">
        <v>4797</v>
      </c>
    </row>
    <row r="389" spans="1:16" ht="14.25">
      <c r="A389" s="44">
        <v>388</v>
      </c>
      <c r="B389" s="1" t="s">
        <v>4811</v>
      </c>
      <c r="C389" s="1" t="s">
        <v>4812</v>
      </c>
      <c r="D389" s="1" t="s">
        <v>4813</v>
      </c>
      <c r="E389" s="1" t="s">
        <v>4814</v>
      </c>
      <c r="F389" s="1" t="s">
        <v>4815</v>
      </c>
      <c r="G389" s="1" t="s">
        <v>4816</v>
      </c>
      <c r="H389" s="1" t="s">
        <v>4817</v>
      </c>
      <c r="I389" s="1" t="s">
        <v>4818</v>
      </c>
      <c r="J389" s="1" t="s">
        <v>4819</v>
      </c>
      <c r="K389" s="1" t="s">
        <v>4820</v>
      </c>
      <c r="L389" s="1" t="s">
        <v>4821</v>
      </c>
      <c r="M389" s="1" t="s">
        <v>4822</v>
      </c>
      <c r="N389" s="1" t="s">
        <v>4823</v>
      </c>
      <c r="O389" s="1" t="s">
        <v>4820</v>
      </c>
      <c r="P389" s="1" t="s">
        <v>4811</v>
      </c>
    </row>
    <row r="390" spans="1:16" ht="14.25">
      <c r="A390" s="44">
        <v>389</v>
      </c>
      <c r="B390" s="1" t="s">
        <v>4824</v>
      </c>
      <c r="C390" s="1" t="s">
        <v>4825</v>
      </c>
      <c r="D390" s="1" t="s">
        <v>4826</v>
      </c>
      <c r="E390" s="1" t="s">
        <v>4827</v>
      </c>
      <c r="F390" s="1" t="s">
        <v>4828</v>
      </c>
      <c r="G390" s="1" t="s">
        <v>4829</v>
      </c>
      <c r="H390" s="1" t="s">
        <v>4830</v>
      </c>
      <c r="I390" s="1" t="s">
        <v>4831</v>
      </c>
      <c r="J390" s="1" t="s">
        <v>4832</v>
      </c>
      <c r="K390" s="1" t="s">
        <v>4833</v>
      </c>
      <c r="L390" s="1" t="s">
        <v>4834</v>
      </c>
      <c r="M390" s="1" t="s">
        <v>4835</v>
      </c>
      <c r="N390" s="1" t="s">
        <v>4836</v>
      </c>
      <c r="O390" s="1" t="s">
        <v>4833</v>
      </c>
      <c r="P390" s="1" t="s">
        <v>4824</v>
      </c>
    </row>
    <row r="391" spans="1:16" ht="14.25">
      <c r="A391" s="44">
        <v>390</v>
      </c>
      <c r="B391" s="1" t="s">
        <v>4837</v>
      </c>
      <c r="C391" s="1" t="s">
        <v>4838</v>
      </c>
      <c r="D391" s="1" t="s">
        <v>4839</v>
      </c>
      <c r="E391" s="1" t="s">
        <v>4840</v>
      </c>
      <c r="F391" s="1" t="s">
        <v>4841</v>
      </c>
      <c r="G391" s="1" t="s">
        <v>4842</v>
      </c>
      <c r="H391" s="1" t="s">
        <v>4843</v>
      </c>
      <c r="I391" s="1" t="s">
        <v>4844</v>
      </c>
      <c r="J391" s="1" t="s">
        <v>4845</v>
      </c>
      <c r="K391" s="1" t="s">
        <v>4846</v>
      </c>
      <c r="L391" s="1" t="s">
        <v>4847</v>
      </c>
      <c r="M391" s="1" t="s">
        <v>4848</v>
      </c>
      <c r="N391" s="1" t="s">
        <v>4849</v>
      </c>
      <c r="O391" s="1" t="s">
        <v>4846</v>
      </c>
      <c r="P391" s="1" t="s">
        <v>4837</v>
      </c>
    </row>
    <row r="392" spans="1:16" ht="14.25">
      <c r="A392" s="44">
        <v>391</v>
      </c>
      <c r="B392" s="1" t="s">
        <v>4850</v>
      </c>
      <c r="C392" s="1" t="s">
        <v>4851</v>
      </c>
      <c r="D392" s="1" t="s">
        <v>4852</v>
      </c>
      <c r="E392" s="1" t="s">
        <v>4853</v>
      </c>
      <c r="F392" s="1" t="s">
        <v>4854</v>
      </c>
      <c r="G392" s="1" t="s">
        <v>4855</v>
      </c>
      <c r="H392" s="1" t="s">
        <v>4856</v>
      </c>
      <c r="I392" s="1" t="s">
        <v>1972</v>
      </c>
      <c r="J392" s="1" t="s">
        <v>4857</v>
      </c>
      <c r="K392" s="1" t="s">
        <v>4858</v>
      </c>
      <c r="L392" s="1" t="s">
        <v>4859</v>
      </c>
      <c r="M392" s="1" t="s">
        <v>4860</v>
      </c>
      <c r="N392" s="1" t="s">
        <v>4861</v>
      </c>
      <c r="O392" s="1" t="s">
        <v>4862</v>
      </c>
      <c r="P392" s="1" t="s">
        <v>4850</v>
      </c>
    </row>
    <row r="393" spans="1:16" ht="14.25">
      <c r="A393" s="44">
        <v>392</v>
      </c>
      <c r="B393" s="1" t="s">
        <v>4863</v>
      </c>
      <c r="C393" s="1" t="s">
        <v>4863</v>
      </c>
      <c r="D393" s="1" t="s">
        <v>4864</v>
      </c>
      <c r="E393" s="1" t="s">
        <v>4865</v>
      </c>
      <c r="F393" s="1" t="s">
        <v>4866</v>
      </c>
      <c r="G393" s="1" t="s">
        <v>4867</v>
      </c>
      <c r="H393" s="1" t="s">
        <v>4868</v>
      </c>
      <c r="I393" s="1" t="s">
        <v>4863</v>
      </c>
      <c r="J393" s="1" t="s">
        <v>4863</v>
      </c>
      <c r="K393" s="1" t="s">
        <v>4869</v>
      </c>
      <c r="L393" s="1" t="s">
        <v>4863</v>
      </c>
      <c r="M393" s="1" t="s">
        <v>4863</v>
      </c>
      <c r="N393" s="1" t="s">
        <v>4863</v>
      </c>
      <c r="O393" s="1" t="s">
        <v>4870</v>
      </c>
      <c r="P393" s="1" t="s">
        <v>4863</v>
      </c>
    </row>
    <row r="394" spans="1:16" ht="14.25">
      <c r="A394" s="44">
        <v>393</v>
      </c>
      <c r="B394" s="1" t="s">
        <v>4871</v>
      </c>
      <c r="C394" s="1" t="s">
        <v>4872</v>
      </c>
      <c r="D394" s="1" t="s">
        <v>4873</v>
      </c>
      <c r="E394" s="1" t="s">
        <v>4874</v>
      </c>
      <c r="F394" s="1" t="s">
        <v>4875</v>
      </c>
      <c r="G394" s="1" t="s">
        <v>4876</v>
      </c>
      <c r="H394" s="1" t="s">
        <v>4877</v>
      </c>
      <c r="I394" s="1" t="s">
        <v>4878</v>
      </c>
      <c r="J394" s="1" t="s">
        <v>4879</v>
      </c>
      <c r="K394" s="1" t="s">
        <v>4880</v>
      </c>
      <c r="L394" s="1" t="s">
        <v>4881</v>
      </c>
      <c r="M394" s="1" t="s">
        <v>4882</v>
      </c>
      <c r="N394" s="1" t="s">
        <v>4883</v>
      </c>
      <c r="O394" s="1" t="s">
        <v>4884</v>
      </c>
      <c r="P394" s="1" t="s">
        <v>4871</v>
      </c>
    </row>
    <row r="395" spans="1:16" ht="14.25">
      <c r="A395" s="44">
        <v>394</v>
      </c>
      <c r="B395" s="1" t="s">
        <v>4885</v>
      </c>
      <c r="C395" s="1" t="s">
        <v>4886</v>
      </c>
      <c r="D395" s="1" t="s">
        <v>4887</v>
      </c>
      <c r="E395" s="1" t="s">
        <v>4888</v>
      </c>
      <c r="F395" s="1" t="s">
        <v>4889</v>
      </c>
      <c r="G395" s="1" t="s">
        <v>4890</v>
      </c>
      <c r="H395" s="1" t="s">
        <v>4891</v>
      </c>
      <c r="I395" s="1" t="s">
        <v>4892</v>
      </c>
      <c r="J395" s="1" t="s">
        <v>4893</v>
      </c>
      <c r="K395" s="1" t="s">
        <v>4894</v>
      </c>
      <c r="L395" s="1" t="s">
        <v>4895</v>
      </c>
      <c r="M395" s="1" t="s">
        <v>4896</v>
      </c>
      <c r="N395" s="1" t="s">
        <v>4897</v>
      </c>
      <c r="O395" s="1" t="s">
        <v>4898</v>
      </c>
      <c r="P395" s="1" t="s">
        <v>4885</v>
      </c>
    </row>
    <row r="396" spans="1:16" ht="14.25">
      <c r="A396" s="44">
        <v>395</v>
      </c>
      <c r="B396" s="1" t="s">
        <v>4899</v>
      </c>
      <c r="C396" s="1" t="s">
        <v>4900</v>
      </c>
      <c r="D396" s="1" t="s">
        <v>4901</v>
      </c>
      <c r="E396" s="1" t="s">
        <v>4902</v>
      </c>
      <c r="F396" s="1" t="s">
        <v>4903</v>
      </c>
      <c r="G396" s="1" t="s">
        <v>4904</v>
      </c>
      <c r="H396" s="1" t="s">
        <v>4905</v>
      </c>
      <c r="I396" s="1" t="s">
        <v>4906</v>
      </c>
      <c r="J396" s="1" t="s">
        <v>4907</v>
      </c>
      <c r="K396" s="1" t="s">
        <v>4908</v>
      </c>
      <c r="L396" s="1" t="s">
        <v>4909</v>
      </c>
      <c r="M396" s="1" t="s">
        <v>4910</v>
      </c>
      <c r="N396" s="1" t="s">
        <v>4911</v>
      </c>
      <c r="O396" s="1" t="s">
        <v>4912</v>
      </c>
      <c r="P396" s="1" t="s">
        <v>4899</v>
      </c>
    </row>
    <row r="397" spans="1:16" ht="14.25">
      <c r="A397" s="44">
        <v>396</v>
      </c>
      <c r="B397" s="1" t="s">
        <v>4913</v>
      </c>
      <c r="C397" s="1" t="s">
        <v>4914</v>
      </c>
      <c r="D397" s="1" t="s">
        <v>4915</v>
      </c>
      <c r="E397" s="1" t="s">
        <v>4916</v>
      </c>
      <c r="F397" s="1" t="s">
        <v>4917</v>
      </c>
      <c r="G397" s="1" t="s">
        <v>4918</v>
      </c>
      <c r="H397" s="1" t="s">
        <v>4919</v>
      </c>
      <c r="I397" s="1" t="s">
        <v>4920</v>
      </c>
      <c r="J397" s="1" t="s">
        <v>4921</v>
      </c>
      <c r="K397" s="1" t="s">
        <v>4922</v>
      </c>
      <c r="L397" s="1" t="s">
        <v>4923</v>
      </c>
      <c r="M397" s="1" t="s">
        <v>4924</v>
      </c>
      <c r="N397" s="1" t="s">
        <v>4925</v>
      </c>
      <c r="O397" s="1" t="s">
        <v>4926</v>
      </c>
      <c r="P397" s="1" t="s">
        <v>4913</v>
      </c>
    </row>
    <row r="398" spans="1:16" ht="14.25">
      <c r="A398" s="44">
        <v>397</v>
      </c>
      <c r="B398" s="1" t="s">
        <v>4927</v>
      </c>
      <c r="C398" s="1" t="s">
        <v>4928</v>
      </c>
      <c r="D398" s="1" t="s">
        <v>4929</v>
      </c>
      <c r="E398" s="1" t="s">
        <v>4930</v>
      </c>
      <c r="F398" s="1" t="s">
        <v>4931</v>
      </c>
      <c r="G398" s="1" t="s">
        <v>4932</v>
      </c>
      <c r="H398" s="1" t="s">
        <v>4933</v>
      </c>
      <c r="I398" s="1" t="s">
        <v>4934</v>
      </c>
      <c r="J398" s="1" t="s">
        <v>4935</v>
      </c>
      <c r="K398" s="1" t="s">
        <v>4936</v>
      </c>
      <c r="L398" s="1" t="s">
        <v>4937</v>
      </c>
      <c r="M398" s="1" t="s">
        <v>4938</v>
      </c>
      <c r="N398" s="1" t="s">
        <v>4939</v>
      </c>
      <c r="O398" s="1" t="s">
        <v>4940</v>
      </c>
      <c r="P398" s="1" t="s">
        <v>4927</v>
      </c>
    </row>
    <row r="399" spans="1:16" ht="14.25">
      <c r="A399" s="44">
        <v>398</v>
      </c>
      <c r="B399" s="1" t="s">
        <v>4941</v>
      </c>
      <c r="C399" s="1" t="s">
        <v>4942</v>
      </c>
      <c r="D399" s="1" t="s">
        <v>4943</v>
      </c>
      <c r="E399" s="1" t="s">
        <v>4944</v>
      </c>
      <c r="F399" s="1" t="s">
        <v>4945</v>
      </c>
      <c r="G399" s="1" t="s">
        <v>4946</v>
      </c>
      <c r="H399" s="1" t="s">
        <v>4947</v>
      </c>
      <c r="I399" s="1" t="s">
        <v>4948</v>
      </c>
      <c r="J399" s="1" t="s">
        <v>4949</v>
      </c>
      <c r="K399" s="1" t="s">
        <v>4950</v>
      </c>
      <c r="L399" s="1" t="s">
        <v>4951</v>
      </c>
      <c r="M399" s="1" t="s">
        <v>4952</v>
      </c>
      <c r="N399" s="1" t="s">
        <v>4953</v>
      </c>
      <c r="O399" s="1" t="s">
        <v>4954</v>
      </c>
      <c r="P399" s="1" t="s">
        <v>4941</v>
      </c>
    </row>
    <row r="400" spans="1:16" ht="14.25">
      <c r="A400" s="44">
        <v>399</v>
      </c>
      <c r="B400" s="1" t="s">
        <v>4955</v>
      </c>
      <c r="C400" s="1" t="s">
        <v>4956</v>
      </c>
      <c r="D400" s="1" t="s">
        <v>4957</v>
      </c>
      <c r="E400" s="1" t="s">
        <v>4958</v>
      </c>
      <c r="F400" s="1" t="s">
        <v>4959</v>
      </c>
      <c r="G400" s="1" t="s">
        <v>4960</v>
      </c>
      <c r="H400" s="1" t="s">
        <v>4961</v>
      </c>
      <c r="I400" s="1" t="s">
        <v>4962</v>
      </c>
      <c r="J400" s="1" t="s">
        <v>4963</v>
      </c>
      <c r="K400" s="1" t="s">
        <v>4964</v>
      </c>
      <c r="L400" s="1" t="s">
        <v>4965</v>
      </c>
      <c r="M400" s="1" t="s">
        <v>4966</v>
      </c>
      <c r="N400" s="1" t="s">
        <v>4967</v>
      </c>
      <c r="O400" s="1" t="s">
        <v>4968</v>
      </c>
      <c r="P400" s="1" t="s">
        <v>4955</v>
      </c>
    </row>
    <row r="401" spans="1:16" ht="14.25">
      <c r="A401" s="44">
        <v>400</v>
      </c>
      <c r="B401" s="1" t="s">
        <v>4969</v>
      </c>
      <c r="C401" s="1" t="s">
        <v>4970</v>
      </c>
      <c r="D401" s="1" t="s">
        <v>4971</v>
      </c>
      <c r="E401" s="1" t="s">
        <v>4972</v>
      </c>
      <c r="F401" s="1" t="s">
        <v>4973</v>
      </c>
      <c r="G401" s="1" t="s">
        <v>4974</v>
      </c>
      <c r="H401" s="1" t="s">
        <v>4975</v>
      </c>
      <c r="I401" s="1" t="s">
        <v>4976</v>
      </c>
      <c r="J401" s="1" t="s">
        <v>4977</v>
      </c>
      <c r="K401" s="1" t="s">
        <v>4978</v>
      </c>
      <c r="L401" s="1" t="s">
        <v>4979</v>
      </c>
      <c r="M401" s="1" t="s">
        <v>4969</v>
      </c>
      <c r="N401" s="1" t="s">
        <v>4980</v>
      </c>
      <c r="O401" s="1" t="s">
        <v>4978</v>
      </c>
      <c r="P401" s="1" t="s">
        <v>4969</v>
      </c>
    </row>
    <row r="402" spans="1:16" ht="14.25">
      <c r="A402" s="44">
        <v>401</v>
      </c>
      <c r="B402" s="1" t="s">
        <v>4981</v>
      </c>
      <c r="C402" s="1" t="s">
        <v>4982</v>
      </c>
      <c r="D402" s="1" t="s">
        <v>4983</v>
      </c>
      <c r="E402" s="1" t="s">
        <v>4984</v>
      </c>
      <c r="F402" s="1" t="s">
        <v>4985</v>
      </c>
      <c r="G402" s="1" t="s">
        <v>4986</v>
      </c>
      <c r="H402" s="1" t="s">
        <v>4987</v>
      </c>
      <c r="I402" s="1" t="s">
        <v>4988</v>
      </c>
      <c r="J402" s="1" t="s">
        <v>4989</v>
      </c>
      <c r="K402" s="1" t="s">
        <v>4990</v>
      </c>
      <c r="L402" s="1" t="s">
        <v>4991</v>
      </c>
      <c r="M402" s="1" t="s">
        <v>4992</v>
      </c>
      <c r="N402" s="1" t="s">
        <v>4993</v>
      </c>
      <c r="O402" s="1" t="s">
        <v>4994</v>
      </c>
      <c r="P402" s="1" t="s">
        <v>4981</v>
      </c>
    </row>
    <row r="403" spans="1:16" ht="14.25">
      <c r="A403" s="44">
        <v>402</v>
      </c>
      <c r="B403" s="1" t="s">
        <v>4995</v>
      </c>
      <c r="C403" s="1" t="s">
        <v>4996</v>
      </c>
      <c r="D403" s="1" t="s">
        <v>4997</v>
      </c>
      <c r="E403" s="1" t="s">
        <v>4998</v>
      </c>
      <c r="F403" s="1" t="s">
        <v>4999</v>
      </c>
      <c r="G403" s="1" t="s">
        <v>5000</v>
      </c>
      <c r="H403" s="1" t="s">
        <v>5001</v>
      </c>
      <c r="I403" s="1" t="s">
        <v>5002</v>
      </c>
      <c r="J403" s="1" t="s">
        <v>5003</v>
      </c>
      <c r="K403" s="1" t="s">
        <v>5004</v>
      </c>
      <c r="L403" s="1" t="s">
        <v>5005</v>
      </c>
      <c r="M403" s="1" t="s">
        <v>5006</v>
      </c>
      <c r="N403" s="1" t="s">
        <v>5007</v>
      </c>
      <c r="O403" s="1" t="s">
        <v>5008</v>
      </c>
      <c r="P403" s="1" t="s">
        <v>4995</v>
      </c>
    </row>
    <row r="404" spans="1:16" ht="14.25">
      <c r="A404" s="44">
        <v>403</v>
      </c>
      <c r="B404" s="1" t="s">
        <v>5009</v>
      </c>
      <c r="C404" s="1" t="s">
        <v>5010</v>
      </c>
      <c r="D404" s="1" t="s">
        <v>5011</v>
      </c>
      <c r="E404" s="1" t="s">
        <v>5012</v>
      </c>
      <c r="F404" s="1" t="s">
        <v>5009</v>
      </c>
      <c r="G404" s="1" t="s">
        <v>5013</v>
      </c>
      <c r="H404" s="1" t="s">
        <v>5014</v>
      </c>
      <c r="I404" s="1" t="s">
        <v>5015</v>
      </c>
      <c r="J404" s="1" t="s">
        <v>5009</v>
      </c>
      <c r="K404" s="1" t="s">
        <v>5016</v>
      </c>
      <c r="L404" s="1" t="s">
        <v>5009</v>
      </c>
      <c r="M404" s="1" t="s">
        <v>5009</v>
      </c>
      <c r="N404" s="1" t="s">
        <v>5009</v>
      </c>
      <c r="O404" s="1" t="s">
        <v>5016</v>
      </c>
      <c r="P404" s="1" t="s">
        <v>5009</v>
      </c>
    </row>
    <row r="405" spans="1:16" ht="14.25">
      <c r="A405" s="44">
        <v>404</v>
      </c>
      <c r="B405" s="1" t="s">
        <v>5017</v>
      </c>
      <c r="C405" s="1" t="s">
        <v>4970</v>
      </c>
      <c r="D405" s="1" t="s">
        <v>5018</v>
      </c>
      <c r="E405" s="1" t="s">
        <v>5019</v>
      </c>
      <c r="F405" s="1" t="s">
        <v>5020</v>
      </c>
      <c r="G405" s="1" t="s">
        <v>5021</v>
      </c>
      <c r="H405" s="1" t="s">
        <v>5022</v>
      </c>
      <c r="I405" s="1" t="s">
        <v>5020</v>
      </c>
      <c r="J405" s="1" t="s">
        <v>5023</v>
      </c>
      <c r="K405" s="1" t="s">
        <v>5024</v>
      </c>
      <c r="L405" s="1" t="s">
        <v>5025</v>
      </c>
      <c r="M405" s="1" t="s">
        <v>5017</v>
      </c>
      <c r="N405" s="1" t="s">
        <v>5026</v>
      </c>
      <c r="O405" s="1" t="s">
        <v>5027</v>
      </c>
      <c r="P405" s="1" t="s">
        <v>5017</v>
      </c>
    </row>
    <row r="406" spans="1:16" ht="14.25">
      <c r="A406" s="44">
        <v>405</v>
      </c>
      <c r="B406" s="1" t="s">
        <v>5028</v>
      </c>
      <c r="C406" s="1" t="s">
        <v>5029</v>
      </c>
      <c r="D406" s="1" t="s">
        <v>5030</v>
      </c>
      <c r="E406" s="1" t="s">
        <v>5031</v>
      </c>
      <c r="F406" s="1" t="s">
        <v>5032</v>
      </c>
      <c r="G406" s="1" t="s">
        <v>5033</v>
      </c>
      <c r="H406" s="1" t="s">
        <v>5034</v>
      </c>
      <c r="I406" s="1" t="s">
        <v>5035</v>
      </c>
      <c r="J406" s="1" t="s">
        <v>5036</v>
      </c>
      <c r="K406" s="1" t="s">
        <v>5037</v>
      </c>
      <c r="L406" s="1" t="s">
        <v>5038</v>
      </c>
      <c r="M406" s="1" t="s">
        <v>5039</v>
      </c>
      <c r="N406" s="1" t="s">
        <v>5040</v>
      </c>
      <c r="O406" s="1" t="s">
        <v>5041</v>
      </c>
      <c r="P406" s="1" t="s">
        <v>5028</v>
      </c>
    </row>
    <row r="407" spans="1:16" ht="14.25">
      <c r="A407" s="44">
        <v>406</v>
      </c>
      <c r="B407" s="1" t="s">
        <v>5042</v>
      </c>
      <c r="C407" s="1" t="s">
        <v>5043</v>
      </c>
      <c r="D407" s="1" t="s">
        <v>5044</v>
      </c>
      <c r="E407" s="1" t="s">
        <v>5045</v>
      </c>
      <c r="F407" s="1" t="s">
        <v>5046</v>
      </c>
      <c r="G407" s="1" t="s">
        <v>5047</v>
      </c>
      <c r="H407" s="1" t="s">
        <v>5048</v>
      </c>
      <c r="I407" s="1" t="s">
        <v>5049</v>
      </c>
      <c r="J407" s="1" t="s">
        <v>5050</v>
      </c>
      <c r="K407" s="1" t="s">
        <v>5051</v>
      </c>
      <c r="L407" s="1" t="s">
        <v>5052</v>
      </c>
      <c r="M407" s="1" t="s">
        <v>5053</v>
      </c>
      <c r="N407" s="1" t="s">
        <v>5054</v>
      </c>
      <c r="O407" s="1" t="s">
        <v>5055</v>
      </c>
      <c r="P407" s="1" t="s">
        <v>5042</v>
      </c>
    </row>
    <row r="408" spans="1:16" ht="14.25">
      <c r="A408" s="44">
        <v>407</v>
      </c>
      <c r="B408" s="1" t="s">
        <v>5056</v>
      </c>
      <c r="C408" s="1" t="s">
        <v>5057</v>
      </c>
      <c r="D408" s="1" t="s">
        <v>5058</v>
      </c>
      <c r="E408" s="1" t="s">
        <v>5059</v>
      </c>
      <c r="F408" s="1" t="s">
        <v>5060</v>
      </c>
      <c r="G408" s="1" t="s">
        <v>5061</v>
      </c>
      <c r="H408" s="1" t="s">
        <v>5062</v>
      </c>
      <c r="I408" s="1" t="s">
        <v>5063</v>
      </c>
      <c r="J408" s="1" t="s">
        <v>5064</v>
      </c>
      <c r="K408" s="1" t="s">
        <v>5065</v>
      </c>
      <c r="L408" s="1" t="s">
        <v>5066</v>
      </c>
      <c r="M408" s="1" t="s">
        <v>5067</v>
      </c>
      <c r="N408" s="1" t="s">
        <v>5068</v>
      </c>
      <c r="O408" s="1" t="s">
        <v>5069</v>
      </c>
      <c r="P408" s="1" t="s">
        <v>5056</v>
      </c>
    </row>
    <row r="409" spans="1:16" ht="14.25">
      <c r="A409" s="44">
        <v>408</v>
      </c>
      <c r="B409" s="1" t="s">
        <v>5070</v>
      </c>
      <c r="C409" s="1" t="s">
        <v>5071</v>
      </c>
      <c r="D409" s="1" t="s">
        <v>5072</v>
      </c>
      <c r="E409" s="1" t="s">
        <v>5073</v>
      </c>
      <c r="F409" s="1" t="s">
        <v>5074</v>
      </c>
      <c r="G409" s="1" t="s">
        <v>5075</v>
      </c>
      <c r="H409" s="1" t="s">
        <v>5076</v>
      </c>
      <c r="I409" s="1" t="s">
        <v>5077</v>
      </c>
      <c r="J409" s="1" t="s">
        <v>5078</v>
      </c>
      <c r="K409" s="1" t="s">
        <v>5079</v>
      </c>
      <c r="L409" s="1" t="s">
        <v>5080</v>
      </c>
      <c r="M409" s="1" t="s">
        <v>5081</v>
      </c>
      <c r="N409" s="1" t="s">
        <v>5082</v>
      </c>
      <c r="O409" s="1" t="s">
        <v>5083</v>
      </c>
      <c r="P409" s="1" t="s">
        <v>5070</v>
      </c>
    </row>
    <row r="410" spans="1:16" ht="14.25">
      <c r="A410" s="44">
        <v>409</v>
      </c>
      <c r="B410" s="1" t="s">
        <v>5084</v>
      </c>
      <c r="C410" s="1" t="s">
        <v>5085</v>
      </c>
      <c r="D410" s="1" t="s">
        <v>5086</v>
      </c>
      <c r="E410" s="1" t="s">
        <v>5045</v>
      </c>
      <c r="F410" s="1" t="s">
        <v>5087</v>
      </c>
      <c r="G410" s="1" t="s">
        <v>5088</v>
      </c>
      <c r="H410" s="1" t="s">
        <v>5089</v>
      </c>
      <c r="I410" s="1" t="s">
        <v>5090</v>
      </c>
      <c r="J410" s="1" t="s">
        <v>5091</v>
      </c>
      <c r="K410" s="1" t="s">
        <v>5092</v>
      </c>
      <c r="L410" s="1" t="s">
        <v>5093</v>
      </c>
      <c r="M410" s="1" t="s">
        <v>5094</v>
      </c>
      <c r="N410" s="1" t="s">
        <v>5095</v>
      </c>
      <c r="O410" s="1" t="s">
        <v>5096</v>
      </c>
      <c r="P410" s="1" t="s">
        <v>5084</v>
      </c>
    </row>
    <row r="411" spans="1:16" ht="14.25">
      <c r="A411" s="44">
        <v>410</v>
      </c>
      <c r="B411" s="1" t="s">
        <v>5097</v>
      </c>
      <c r="C411" s="1" t="s">
        <v>5098</v>
      </c>
      <c r="D411" s="1" t="s">
        <v>5099</v>
      </c>
      <c r="E411" s="1" t="s">
        <v>5100</v>
      </c>
      <c r="F411" s="1" t="s">
        <v>5101</v>
      </c>
      <c r="G411" s="1" t="s">
        <v>5102</v>
      </c>
      <c r="H411" s="1" t="s">
        <v>5103</v>
      </c>
      <c r="I411" s="1" t="s">
        <v>5104</v>
      </c>
      <c r="J411" s="1" t="s">
        <v>5105</v>
      </c>
      <c r="K411" s="1" t="s">
        <v>5106</v>
      </c>
      <c r="L411" s="1" t="s">
        <v>5107</v>
      </c>
      <c r="M411" s="1" t="s">
        <v>5108</v>
      </c>
      <c r="N411" s="1" t="s">
        <v>5109</v>
      </c>
      <c r="O411" s="1" t="s">
        <v>5110</v>
      </c>
      <c r="P411" s="1" t="s">
        <v>5097</v>
      </c>
    </row>
    <row r="412" spans="1:16" ht="14.25">
      <c r="A412" s="44">
        <v>411</v>
      </c>
      <c r="B412" s="1" t="s">
        <v>5111</v>
      </c>
      <c r="C412" s="1" t="s">
        <v>5112</v>
      </c>
      <c r="D412" s="1" t="s">
        <v>5113</v>
      </c>
      <c r="E412" s="1" t="s">
        <v>5114</v>
      </c>
      <c r="F412" s="1" t="s">
        <v>5115</v>
      </c>
      <c r="G412" s="1" t="s">
        <v>5116</v>
      </c>
      <c r="H412" s="1" t="s">
        <v>5117</v>
      </c>
      <c r="I412" s="1" t="s">
        <v>5118</v>
      </c>
      <c r="J412" s="1" t="s">
        <v>5119</v>
      </c>
      <c r="K412" s="1" t="s">
        <v>5120</v>
      </c>
      <c r="L412" s="1" t="s">
        <v>5121</v>
      </c>
      <c r="M412" s="1" t="s">
        <v>5122</v>
      </c>
      <c r="N412" s="1" t="s">
        <v>5123</v>
      </c>
      <c r="O412" s="1" t="s">
        <v>5124</v>
      </c>
      <c r="P412" s="1" t="s">
        <v>5111</v>
      </c>
    </row>
    <row r="413" spans="1:16" ht="14.25">
      <c r="A413" s="44">
        <v>412</v>
      </c>
      <c r="B413" s="1" t="s">
        <v>5125</v>
      </c>
      <c r="C413" s="1" t="s">
        <v>5126</v>
      </c>
      <c r="D413" s="1" t="s">
        <v>5126</v>
      </c>
      <c r="E413" s="1" t="s">
        <v>5127</v>
      </c>
      <c r="F413" s="1" t="s">
        <v>5128</v>
      </c>
      <c r="G413" s="1" t="s">
        <v>5129</v>
      </c>
      <c r="H413" s="1" t="s">
        <v>5127</v>
      </c>
      <c r="I413" s="1" t="s">
        <v>5130</v>
      </c>
      <c r="J413" s="1" t="s">
        <v>5131</v>
      </c>
      <c r="K413" s="1" t="s">
        <v>5129</v>
      </c>
      <c r="L413" s="1" t="s">
        <v>5132</v>
      </c>
      <c r="M413" s="1" t="s">
        <v>5125</v>
      </c>
      <c r="N413" s="1" t="s">
        <v>5125</v>
      </c>
      <c r="O413" s="1" t="s">
        <v>5129</v>
      </c>
      <c r="P413" s="1" t="s">
        <v>5125</v>
      </c>
    </row>
    <row r="414" spans="1:16" ht="14.25">
      <c r="A414" s="44">
        <v>413</v>
      </c>
      <c r="B414" s="1" t="s">
        <v>5133</v>
      </c>
      <c r="C414" s="1" t="s">
        <v>5134</v>
      </c>
      <c r="D414" s="1" t="s">
        <v>5134</v>
      </c>
      <c r="E414" s="1" t="s">
        <v>5135</v>
      </c>
      <c r="F414" s="1" t="s">
        <v>5136</v>
      </c>
      <c r="G414" s="1" t="s">
        <v>5137</v>
      </c>
      <c r="H414" s="1" t="s">
        <v>5135</v>
      </c>
      <c r="I414" s="1" t="s">
        <v>5138</v>
      </c>
      <c r="J414" s="1" t="s">
        <v>5139</v>
      </c>
      <c r="K414" s="1" t="s">
        <v>5137</v>
      </c>
      <c r="L414" s="1" t="s">
        <v>5140</v>
      </c>
      <c r="M414" s="1" t="s">
        <v>5133</v>
      </c>
      <c r="N414" s="1" t="s">
        <v>5133</v>
      </c>
      <c r="O414" s="1" t="s">
        <v>5137</v>
      </c>
      <c r="P414" s="1" t="s">
        <v>5133</v>
      </c>
    </row>
    <row r="415" spans="1:16" ht="14.25">
      <c r="A415" s="44">
        <v>414</v>
      </c>
      <c r="B415" s="1" t="s">
        <v>5141</v>
      </c>
      <c r="C415" s="1" t="s">
        <v>5142</v>
      </c>
      <c r="D415" s="1" t="s">
        <v>5142</v>
      </c>
      <c r="E415" s="1" t="s">
        <v>5143</v>
      </c>
      <c r="F415" s="1" t="s">
        <v>5144</v>
      </c>
      <c r="G415" s="1" t="s">
        <v>5145</v>
      </c>
      <c r="H415" s="1" t="s">
        <v>5143</v>
      </c>
      <c r="I415" s="1" t="s">
        <v>5146</v>
      </c>
      <c r="J415" s="1" t="s">
        <v>5147</v>
      </c>
      <c r="K415" s="1" t="s">
        <v>5145</v>
      </c>
      <c r="L415" s="1" t="s">
        <v>5148</v>
      </c>
      <c r="M415" s="1" t="s">
        <v>5141</v>
      </c>
      <c r="N415" s="1" t="s">
        <v>5141</v>
      </c>
      <c r="O415" s="1" t="s">
        <v>5145</v>
      </c>
      <c r="P415" s="1" t="s">
        <v>5141</v>
      </c>
    </row>
    <row r="416" spans="1:16" ht="14.25">
      <c r="A416" s="44">
        <v>415</v>
      </c>
      <c r="B416" s="1" t="s">
        <v>5149</v>
      </c>
      <c r="C416" s="1" t="s">
        <v>5150</v>
      </c>
      <c r="D416" s="1" t="s">
        <v>5150</v>
      </c>
      <c r="E416" s="1" t="s">
        <v>5151</v>
      </c>
      <c r="F416" s="1" t="s">
        <v>5152</v>
      </c>
      <c r="G416" s="1" t="s">
        <v>5153</v>
      </c>
      <c r="H416" s="1" t="s">
        <v>5151</v>
      </c>
      <c r="I416" s="1" t="s">
        <v>5154</v>
      </c>
      <c r="J416" s="1" t="s">
        <v>5155</v>
      </c>
      <c r="K416" s="1" t="s">
        <v>5153</v>
      </c>
      <c r="L416" s="1" t="s">
        <v>5156</v>
      </c>
      <c r="M416" s="1" t="s">
        <v>5149</v>
      </c>
      <c r="N416" s="1" t="s">
        <v>5149</v>
      </c>
      <c r="O416" s="1" t="s">
        <v>5153</v>
      </c>
      <c r="P416" s="1" t="s">
        <v>5149</v>
      </c>
    </row>
    <row r="417" spans="1:16" ht="14.25">
      <c r="A417" s="44">
        <v>416</v>
      </c>
      <c r="B417" s="1" t="s">
        <v>5157</v>
      </c>
      <c r="C417" s="1" t="s">
        <v>5158</v>
      </c>
      <c r="D417" s="1" t="s">
        <v>5159</v>
      </c>
      <c r="E417" s="1" t="s">
        <v>5160</v>
      </c>
      <c r="F417" s="1" t="s">
        <v>5161</v>
      </c>
      <c r="G417" s="1" t="s">
        <v>5162</v>
      </c>
      <c r="H417" s="1" t="s">
        <v>5163</v>
      </c>
      <c r="I417" s="1" t="s">
        <v>5164</v>
      </c>
      <c r="J417" s="1" t="s">
        <v>5165</v>
      </c>
      <c r="K417" s="1" t="s">
        <v>5160</v>
      </c>
      <c r="L417" s="1" t="s">
        <v>5166</v>
      </c>
      <c r="M417" s="1" t="s">
        <v>5157</v>
      </c>
      <c r="N417" s="1" t="s">
        <v>5157</v>
      </c>
      <c r="O417" s="1" t="s">
        <v>5157</v>
      </c>
      <c r="P417" s="1" t="s">
        <v>5157</v>
      </c>
    </row>
    <row r="418" spans="1:16" ht="14.25">
      <c r="A418" s="44">
        <v>417</v>
      </c>
      <c r="B418" s="1" t="s">
        <v>5167</v>
      </c>
      <c r="C418" s="1" t="s">
        <v>5168</v>
      </c>
      <c r="D418" s="1" t="s">
        <v>5169</v>
      </c>
      <c r="E418" s="1" t="s">
        <v>5170</v>
      </c>
      <c r="F418" s="1" t="s">
        <v>5171</v>
      </c>
      <c r="G418" s="1" t="s">
        <v>5172</v>
      </c>
      <c r="H418" s="1" t="s">
        <v>5173</v>
      </c>
      <c r="I418" s="1" t="s">
        <v>5174</v>
      </c>
      <c r="J418" s="1" t="s">
        <v>5175</v>
      </c>
      <c r="K418" s="1" t="s">
        <v>5176</v>
      </c>
      <c r="L418" s="1" t="s">
        <v>5177</v>
      </c>
      <c r="M418" s="1" t="s">
        <v>5178</v>
      </c>
      <c r="N418" s="1" t="s">
        <v>5179</v>
      </c>
      <c r="O418" s="1" t="s">
        <v>5180</v>
      </c>
      <c r="P418" s="1" t="s">
        <v>5167</v>
      </c>
    </row>
    <row r="419" spans="1:16" ht="14.25">
      <c r="A419" s="44">
        <v>418</v>
      </c>
      <c r="B419" s="1" t="s">
        <v>5181</v>
      </c>
      <c r="C419" s="1" t="s">
        <v>5182</v>
      </c>
      <c r="D419" s="1" t="s">
        <v>5183</v>
      </c>
      <c r="E419" s="1" t="s">
        <v>5184</v>
      </c>
      <c r="F419" s="1" t="s">
        <v>5185</v>
      </c>
      <c r="G419" s="1" t="s">
        <v>5186</v>
      </c>
      <c r="H419" s="1" t="s">
        <v>5187</v>
      </c>
      <c r="I419" s="1" t="s">
        <v>5188</v>
      </c>
      <c r="J419" s="1" t="s">
        <v>5189</v>
      </c>
      <c r="K419" s="1" t="s">
        <v>5190</v>
      </c>
      <c r="L419" s="1" t="s">
        <v>5191</v>
      </c>
      <c r="M419" s="1" t="s">
        <v>5192</v>
      </c>
      <c r="N419" s="1" t="s">
        <v>5193</v>
      </c>
      <c r="O419" s="1" t="s">
        <v>5194</v>
      </c>
      <c r="P419" s="1" t="s">
        <v>5181</v>
      </c>
    </row>
    <row r="420" spans="1:16" ht="14.25">
      <c r="A420" s="44">
        <v>419</v>
      </c>
      <c r="B420" s="1" t="s">
        <v>5195</v>
      </c>
      <c r="C420" s="1" t="s">
        <v>5196</v>
      </c>
      <c r="D420" s="1" t="s">
        <v>5197</v>
      </c>
      <c r="E420" s="1" t="s">
        <v>5198</v>
      </c>
      <c r="F420" s="1" t="s">
        <v>5199</v>
      </c>
      <c r="G420" s="1" t="s">
        <v>5200</v>
      </c>
      <c r="H420" s="1" t="s">
        <v>5201</v>
      </c>
      <c r="I420" s="1" t="s">
        <v>5202</v>
      </c>
      <c r="J420" s="1" t="s">
        <v>5203</v>
      </c>
      <c r="K420" s="1" t="s">
        <v>5204</v>
      </c>
      <c r="L420" s="1" t="s">
        <v>5205</v>
      </c>
      <c r="M420" s="1" t="s">
        <v>5206</v>
      </c>
      <c r="N420" s="1" t="s">
        <v>5207</v>
      </c>
      <c r="O420" s="1" t="s">
        <v>5208</v>
      </c>
      <c r="P420" s="1" t="s">
        <v>5195</v>
      </c>
    </row>
    <row r="421" spans="1:16" ht="14.25">
      <c r="A421" s="44">
        <v>420</v>
      </c>
      <c r="B421" s="1" t="s">
        <v>5209</v>
      </c>
      <c r="C421" s="1" t="s">
        <v>5210</v>
      </c>
      <c r="D421" s="1" t="s">
        <v>5211</v>
      </c>
      <c r="E421" s="1" t="s">
        <v>5212</v>
      </c>
      <c r="F421" s="1" t="s">
        <v>5213</v>
      </c>
      <c r="G421" s="1" t="s">
        <v>5214</v>
      </c>
      <c r="H421" s="1" t="s">
        <v>5215</v>
      </c>
      <c r="I421" s="1" t="s">
        <v>5216</v>
      </c>
      <c r="J421" s="1" t="s">
        <v>5217</v>
      </c>
      <c r="K421" s="1" t="s">
        <v>5218</v>
      </c>
      <c r="L421" s="1" t="s">
        <v>5219</v>
      </c>
      <c r="M421" s="1" t="s">
        <v>5220</v>
      </c>
      <c r="N421" s="1" t="s">
        <v>5221</v>
      </c>
      <c r="O421" s="1" t="s">
        <v>5222</v>
      </c>
      <c r="P421" s="1" t="s">
        <v>5209</v>
      </c>
    </row>
    <row r="422" spans="1:16" ht="14.25">
      <c r="A422" s="44">
        <v>421</v>
      </c>
      <c r="B422" s="1" t="s">
        <v>5223</v>
      </c>
      <c r="C422" s="1" t="s">
        <v>5182</v>
      </c>
      <c r="D422" s="1" t="s">
        <v>5224</v>
      </c>
      <c r="E422" s="1" t="s">
        <v>5225</v>
      </c>
      <c r="F422" s="1" t="s">
        <v>5226</v>
      </c>
      <c r="G422" s="1" t="s">
        <v>5227</v>
      </c>
      <c r="H422" s="1" t="s">
        <v>5228</v>
      </c>
      <c r="I422" s="1" t="s">
        <v>5229</v>
      </c>
      <c r="J422" s="1" t="s">
        <v>5230</v>
      </c>
      <c r="K422" s="1" t="s">
        <v>5231</v>
      </c>
      <c r="L422" s="1" t="s">
        <v>5232</v>
      </c>
      <c r="M422" s="1" t="s">
        <v>5233</v>
      </c>
      <c r="N422" s="1" t="s">
        <v>5234</v>
      </c>
      <c r="O422" s="1" t="s">
        <v>5235</v>
      </c>
      <c r="P422" s="1" t="s">
        <v>5223</v>
      </c>
    </row>
    <row r="423" spans="1:16" ht="14.25">
      <c r="A423" s="44">
        <v>422</v>
      </c>
      <c r="B423" s="1" t="s">
        <v>5236</v>
      </c>
      <c r="C423" s="1" t="s">
        <v>5237</v>
      </c>
      <c r="D423" s="1" t="s">
        <v>5238</v>
      </c>
      <c r="E423" s="1" t="s">
        <v>5239</v>
      </c>
      <c r="F423" s="1" t="s">
        <v>5240</v>
      </c>
      <c r="G423" s="1" t="s">
        <v>5241</v>
      </c>
      <c r="H423" s="1" t="s">
        <v>5242</v>
      </c>
      <c r="I423" s="1" t="s">
        <v>5243</v>
      </c>
      <c r="J423" s="1" t="s">
        <v>5244</v>
      </c>
      <c r="K423" s="1" t="s">
        <v>5245</v>
      </c>
      <c r="L423" s="1" t="s">
        <v>5246</v>
      </c>
      <c r="M423" s="1" t="s">
        <v>5247</v>
      </c>
      <c r="N423" s="1" t="s">
        <v>5248</v>
      </c>
      <c r="O423" s="1" t="s">
        <v>5249</v>
      </c>
      <c r="P423" s="1" t="s">
        <v>5236</v>
      </c>
    </row>
    <row r="424" spans="1:16" ht="14.25">
      <c r="A424" s="44">
        <v>423</v>
      </c>
      <c r="B424" s="1" t="s">
        <v>5250</v>
      </c>
      <c r="C424" s="1" t="s">
        <v>5251</v>
      </c>
      <c r="D424" s="1" t="s">
        <v>5252</v>
      </c>
      <c r="E424" s="1" t="s">
        <v>5253</v>
      </c>
      <c r="F424" s="1" t="s">
        <v>5254</v>
      </c>
      <c r="G424" s="1" t="s">
        <v>5255</v>
      </c>
      <c r="H424" s="1" t="s">
        <v>5256</v>
      </c>
      <c r="I424" s="1" t="s">
        <v>5257</v>
      </c>
      <c r="J424" s="1" t="s">
        <v>5258</v>
      </c>
      <c r="K424" s="1" t="s">
        <v>5259</v>
      </c>
      <c r="L424" s="1" t="s">
        <v>5260</v>
      </c>
      <c r="M424" s="1" t="s">
        <v>5261</v>
      </c>
      <c r="N424" s="1" t="s">
        <v>5262</v>
      </c>
      <c r="O424" s="1" t="s">
        <v>5263</v>
      </c>
      <c r="P424" s="1" t="s">
        <v>5250</v>
      </c>
    </row>
    <row r="425" spans="1:16" ht="14.25">
      <c r="A425" s="44">
        <v>424</v>
      </c>
      <c r="B425" s="1" t="s">
        <v>5264</v>
      </c>
      <c r="C425" s="1" t="s">
        <v>5265</v>
      </c>
      <c r="D425" s="1" t="s">
        <v>5266</v>
      </c>
      <c r="E425" s="1" t="s">
        <v>5267</v>
      </c>
      <c r="F425" s="1" t="s">
        <v>5268</v>
      </c>
      <c r="G425" s="1" t="s">
        <v>5269</v>
      </c>
      <c r="H425" s="1" t="s">
        <v>5270</v>
      </c>
      <c r="I425" s="1" t="s">
        <v>5271</v>
      </c>
      <c r="J425" s="1" t="s">
        <v>5272</v>
      </c>
      <c r="K425" s="1" t="s">
        <v>5273</v>
      </c>
      <c r="L425" s="1" t="s">
        <v>5274</v>
      </c>
      <c r="M425" s="1" t="s">
        <v>5275</v>
      </c>
      <c r="N425" s="1" t="s">
        <v>5276</v>
      </c>
      <c r="O425" s="1" t="s">
        <v>5277</v>
      </c>
      <c r="P425" s="1" t="s">
        <v>5264</v>
      </c>
    </row>
    <row r="426" spans="1:16" ht="14.25">
      <c r="A426" s="44">
        <v>425</v>
      </c>
      <c r="B426" s="1" t="s">
        <v>5264</v>
      </c>
      <c r="C426" s="1" t="s">
        <v>5265</v>
      </c>
      <c r="D426" s="1" t="s">
        <v>5266</v>
      </c>
      <c r="E426" s="1" t="s">
        <v>5267</v>
      </c>
      <c r="F426" s="1" t="s">
        <v>5278</v>
      </c>
      <c r="G426" s="1" t="s">
        <v>5279</v>
      </c>
      <c r="H426" s="1" t="s">
        <v>5280</v>
      </c>
      <c r="I426" s="1" t="s">
        <v>5281</v>
      </c>
      <c r="J426" s="1" t="s">
        <v>5282</v>
      </c>
      <c r="K426" s="1" t="s">
        <v>5283</v>
      </c>
      <c r="L426" s="1" t="s">
        <v>5284</v>
      </c>
      <c r="M426" s="1" t="s">
        <v>5285</v>
      </c>
      <c r="N426" s="1" t="s">
        <v>5286</v>
      </c>
      <c r="O426" s="1" t="s">
        <v>5277</v>
      </c>
      <c r="P426" s="1" t="s">
        <v>5264</v>
      </c>
    </row>
    <row r="427" spans="1:16" ht="14.25">
      <c r="A427" s="44">
        <v>426</v>
      </c>
      <c r="B427" s="1" t="s">
        <v>5287</v>
      </c>
      <c r="C427" s="1" t="s">
        <v>5288</v>
      </c>
      <c r="D427" s="1" t="s">
        <v>5289</v>
      </c>
      <c r="E427" s="1" t="s">
        <v>5290</v>
      </c>
      <c r="F427" s="1" t="s">
        <v>5291</v>
      </c>
      <c r="G427" s="1" t="s">
        <v>5292</v>
      </c>
      <c r="H427" s="1" t="s">
        <v>5293</v>
      </c>
      <c r="I427" s="1" t="s">
        <v>5294</v>
      </c>
      <c r="J427" s="1" t="s">
        <v>5295</v>
      </c>
      <c r="K427" s="1" t="s">
        <v>5296</v>
      </c>
      <c r="L427" s="1" t="s">
        <v>5297</v>
      </c>
      <c r="M427" s="1" t="s">
        <v>5298</v>
      </c>
      <c r="N427" s="1" t="s">
        <v>5299</v>
      </c>
      <c r="O427" s="1" t="s">
        <v>5300</v>
      </c>
      <c r="P427" s="1" t="s">
        <v>5287</v>
      </c>
    </row>
    <row r="428" spans="1:16" ht="14.25">
      <c r="A428" s="44">
        <v>427</v>
      </c>
      <c r="B428" s="1" t="s">
        <v>5301</v>
      </c>
      <c r="C428" s="1" t="s">
        <v>5302</v>
      </c>
      <c r="D428" s="1" t="s">
        <v>5303</v>
      </c>
      <c r="E428" s="1" t="s">
        <v>5304</v>
      </c>
      <c r="F428" s="1" t="s">
        <v>5305</v>
      </c>
      <c r="G428" s="1" t="s">
        <v>5306</v>
      </c>
      <c r="H428" s="1" t="s">
        <v>5307</v>
      </c>
      <c r="I428" s="1" t="s">
        <v>5308</v>
      </c>
      <c r="J428" s="1" t="s">
        <v>5309</v>
      </c>
      <c r="K428" s="1" t="s">
        <v>5310</v>
      </c>
      <c r="L428" s="1" t="s">
        <v>5311</v>
      </c>
      <c r="M428" s="1" t="s">
        <v>5312</v>
      </c>
      <c r="N428" s="1" t="s">
        <v>5313</v>
      </c>
      <c r="O428" s="1" t="s">
        <v>5314</v>
      </c>
      <c r="P428" s="1" t="s">
        <v>5301</v>
      </c>
    </row>
    <row r="429" spans="1:16" ht="14.25">
      <c r="A429" s="44">
        <v>428</v>
      </c>
      <c r="B429" s="1" t="s">
        <v>5315</v>
      </c>
      <c r="C429" s="1" t="s">
        <v>5316</v>
      </c>
      <c r="D429" s="1" t="s">
        <v>5317</v>
      </c>
      <c r="E429" s="1" t="s">
        <v>5318</v>
      </c>
      <c r="F429" s="1" t="s">
        <v>5319</v>
      </c>
      <c r="G429" s="1" t="s">
        <v>5320</v>
      </c>
      <c r="H429" s="1" t="s">
        <v>5321</v>
      </c>
      <c r="I429" s="1" t="s">
        <v>5322</v>
      </c>
      <c r="J429" s="1" t="s">
        <v>5323</v>
      </c>
      <c r="K429" s="1" t="s">
        <v>5324</v>
      </c>
      <c r="L429" s="1" t="s">
        <v>5325</v>
      </c>
      <c r="M429" s="1" t="s">
        <v>5326</v>
      </c>
      <c r="N429" s="1" t="s">
        <v>5327</v>
      </c>
      <c r="O429" s="1" t="s">
        <v>5328</v>
      </c>
      <c r="P429" s="1" t="s">
        <v>5315</v>
      </c>
    </row>
    <row r="430" spans="1:16" ht="14.25">
      <c r="A430" s="44">
        <v>429</v>
      </c>
      <c r="B430" s="1" t="s">
        <v>5329</v>
      </c>
      <c r="C430" s="1" t="s">
        <v>5330</v>
      </c>
      <c r="D430" s="1" t="s">
        <v>5331</v>
      </c>
      <c r="E430" s="1" t="s">
        <v>5332</v>
      </c>
      <c r="F430" s="1" t="s">
        <v>5333</v>
      </c>
      <c r="G430" s="1" t="s">
        <v>5334</v>
      </c>
      <c r="H430" s="1" t="s">
        <v>5335</v>
      </c>
      <c r="I430" s="1" t="s">
        <v>5336</v>
      </c>
      <c r="J430" s="1" t="s">
        <v>5337</v>
      </c>
      <c r="K430" s="1" t="s">
        <v>5338</v>
      </c>
      <c r="L430" s="1" t="s">
        <v>5339</v>
      </c>
      <c r="M430" s="1" t="s">
        <v>5340</v>
      </c>
      <c r="N430" s="1" t="s">
        <v>5341</v>
      </c>
      <c r="O430" s="1" t="s">
        <v>5342</v>
      </c>
      <c r="P430" s="1" t="s">
        <v>5329</v>
      </c>
    </row>
    <row r="431" spans="1:16" ht="14.25">
      <c r="A431" s="44">
        <v>430</v>
      </c>
      <c r="B431" s="1" t="s">
        <v>5343</v>
      </c>
      <c r="C431" s="1" t="s">
        <v>5344</v>
      </c>
      <c r="D431" s="1" t="s">
        <v>5345</v>
      </c>
      <c r="E431" s="1" t="s">
        <v>5346</v>
      </c>
      <c r="F431" s="1" t="s">
        <v>5347</v>
      </c>
      <c r="G431" s="1" t="s">
        <v>5348</v>
      </c>
      <c r="H431" s="1" t="s">
        <v>5349</v>
      </c>
      <c r="I431" s="1" t="s">
        <v>5350</v>
      </c>
      <c r="J431" s="1" t="s">
        <v>5351</v>
      </c>
      <c r="K431" s="1" t="s">
        <v>5352</v>
      </c>
      <c r="L431" s="1" t="s">
        <v>5353</v>
      </c>
      <c r="M431" s="1" t="s">
        <v>5354</v>
      </c>
      <c r="N431" s="1" t="s">
        <v>5355</v>
      </c>
      <c r="O431" s="1" t="s">
        <v>5356</v>
      </c>
      <c r="P431" s="1" t="s">
        <v>5343</v>
      </c>
    </row>
    <row r="432" spans="1:16" ht="14.25">
      <c r="A432" s="44">
        <v>431</v>
      </c>
      <c r="B432" s="1" t="s">
        <v>5357</v>
      </c>
      <c r="C432" s="1" t="s">
        <v>5358</v>
      </c>
      <c r="D432" s="1" t="s">
        <v>5359</v>
      </c>
      <c r="E432" s="1" t="s">
        <v>5360</v>
      </c>
      <c r="F432" s="1" t="s">
        <v>5361</v>
      </c>
      <c r="G432" s="1" t="s">
        <v>5362</v>
      </c>
      <c r="H432" s="1" t="s">
        <v>5363</v>
      </c>
      <c r="I432" s="1" t="s">
        <v>5364</v>
      </c>
      <c r="J432" s="1" t="s">
        <v>5365</v>
      </c>
      <c r="K432" s="1" t="s">
        <v>5366</v>
      </c>
      <c r="L432" s="1" t="s">
        <v>5367</v>
      </c>
      <c r="M432" s="1" t="s">
        <v>5368</v>
      </c>
      <c r="N432" s="1" t="s">
        <v>5368</v>
      </c>
      <c r="O432" s="1" t="s">
        <v>5369</v>
      </c>
      <c r="P432" s="1" t="s">
        <v>5357</v>
      </c>
    </row>
    <row r="433" spans="1:16" ht="14.25">
      <c r="A433" s="44">
        <v>432</v>
      </c>
      <c r="B433" s="1" t="s">
        <v>5370</v>
      </c>
      <c r="C433" s="1" t="s">
        <v>5371</v>
      </c>
      <c r="D433" s="1" t="s">
        <v>5372</v>
      </c>
      <c r="E433" s="1" t="s">
        <v>5373</v>
      </c>
      <c r="F433" s="1" t="s">
        <v>5374</v>
      </c>
      <c r="G433" s="1" t="s">
        <v>5375</v>
      </c>
      <c r="H433" s="1" t="s">
        <v>5376</v>
      </c>
      <c r="I433" s="1" t="s">
        <v>5377</v>
      </c>
      <c r="J433" s="1" t="s">
        <v>5378</v>
      </c>
      <c r="K433" s="1" t="s">
        <v>5379</v>
      </c>
      <c r="L433" s="1" t="s">
        <v>5380</v>
      </c>
      <c r="M433" s="1" t="s">
        <v>5381</v>
      </c>
      <c r="N433" s="1" t="s">
        <v>5381</v>
      </c>
      <c r="O433" s="1" t="s">
        <v>5382</v>
      </c>
      <c r="P433" s="1" t="s">
        <v>5370</v>
      </c>
    </row>
    <row r="434" spans="1:16" ht="14.25">
      <c r="A434" s="44">
        <v>433</v>
      </c>
      <c r="B434" s="1" t="s">
        <v>5383</v>
      </c>
      <c r="C434" s="1" t="s">
        <v>5384</v>
      </c>
      <c r="D434" s="1" t="s">
        <v>5385</v>
      </c>
      <c r="E434" s="1" t="s">
        <v>5386</v>
      </c>
      <c r="F434" s="1" t="s">
        <v>5387</v>
      </c>
      <c r="G434" s="1" t="s">
        <v>5388</v>
      </c>
      <c r="H434" s="1" t="s">
        <v>5389</v>
      </c>
      <c r="I434" s="1" t="s">
        <v>5387</v>
      </c>
      <c r="J434" s="1" t="s">
        <v>5390</v>
      </c>
      <c r="K434" s="1" t="s">
        <v>5391</v>
      </c>
      <c r="L434" s="1" t="s">
        <v>5392</v>
      </c>
      <c r="M434" s="1" t="s">
        <v>5393</v>
      </c>
      <c r="N434" s="1" t="s">
        <v>5383</v>
      </c>
      <c r="O434" s="1" t="s">
        <v>5394</v>
      </c>
      <c r="P434" s="1" t="s">
        <v>5383</v>
      </c>
    </row>
    <row r="435" spans="1:16" ht="14.25">
      <c r="A435" s="44">
        <v>434</v>
      </c>
      <c r="B435" s="1" t="s">
        <v>5395</v>
      </c>
      <c r="C435" s="1" t="s">
        <v>5396</v>
      </c>
      <c r="D435" s="1" t="s">
        <v>5397</v>
      </c>
      <c r="E435" s="1" t="s">
        <v>5398</v>
      </c>
      <c r="F435" s="1" t="s">
        <v>5399</v>
      </c>
      <c r="G435" s="1" t="s">
        <v>5400</v>
      </c>
      <c r="H435" s="1" t="s">
        <v>5401</v>
      </c>
      <c r="I435" s="1" t="s">
        <v>5402</v>
      </c>
      <c r="J435" s="1" t="s">
        <v>5403</v>
      </c>
      <c r="K435" s="1" t="s">
        <v>5404</v>
      </c>
      <c r="L435" s="1" t="s">
        <v>5405</v>
      </c>
      <c r="M435" s="1" t="s">
        <v>5406</v>
      </c>
      <c r="N435" s="1" t="s">
        <v>5407</v>
      </c>
      <c r="O435" s="1" t="s">
        <v>5408</v>
      </c>
      <c r="P435" s="1" t="s">
        <v>5395</v>
      </c>
    </row>
    <row r="436" spans="1:16" ht="14.25">
      <c r="A436" s="44">
        <v>435</v>
      </c>
      <c r="B436" s="1" t="s">
        <v>5409</v>
      </c>
      <c r="C436" s="1" t="s">
        <v>5410</v>
      </c>
      <c r="D436" s="1" t="s">
        <v>5411</v>
      </c>
      <c r="E436" s="1" t="s">
        <v>5412</v>
      </c>
      <c r="F436" s="1" t="s">
        <v>5413</v>
      </c>
      <c r="G436" s="1" t="s">
        <v>5414</v>
      </c>
      <c r="H436" s="1" t="s">
        <v>5415</v>
      </c>
      <c r="I436" s="1" t="s">
        <v>5416</v>
      </c>
      <c r="J436" s="1" t="s">
        <v>5417</v>
      </c>
      <c r="K436" s="1" t="s">
        <v>5418</v>
      </c>
      <c r="L436" s="1" t="s">
        <v>5419</v>
      </c>
      <c r="M436" s="1" t="s">
        <v>5420</v>
      </c>
      <c r="N436" s="1" t="s">
        <v>5421</v>
      </c>
      <c r="O436" s="1" t="s">
        <v>5422</v>
      </c>
      <c r="P436" s="1" t="s">
        <v>5409</v>
      </c>
    </row>
    <row r="437" spans="1:16" ht="14.25">
      <c r="A437" s="44">
        <v>436</v>
      </c>
      <c r="B437" s="1" t="s">
        <v>5423</v>
      </c>
      <c r="C437" s="1" t="s">
        <v>5424</v>
      </c>
      <c r="D437" s="1" t="s">
        <v>5425</v>
      </c>
      <c r="E437" s="1" t="s">
        <v>5426</v>
      </c>
      <c r="F437" s="1" t="s">
        <v>5427</v>
      </c>
      <c r="G437" s="1" t="s">
        <v>5428</v>
      </c>
      <c r="H437" s="1" t="s">
        <v>5429</v>
      </c>
      <c r="I437" s="1" t="s">
        <v>5430</v>
      </c>
      <c r="J437" s="1" t="s">
        <v>5431</v>
      </c>
      <c r="K437" s="1" t="s">
        <v>5432</v>
      </c>
      <c r="L437" s="1" t="s">
        <v>5433</v>
      </c>
      <c r="M437" s="1" t="s">
        <v>5434</v>
      </c>
      <c r="N437" s="1" t="s">
        <v>5434</v>
      </c>
      <c r="O437" s="1" t="s">
        <v>5435</v>
      </c>
      <c r="P437" s="1" t="s">
        <v>5423</v>
      </c>
    </row>
    <row r="438" spans="1:16" ht="14.25">
      <c r="A438" s="44">
        <v>437</v>
      </c>
      <c r="B438" s="1" t="s">
        <v>5436</v>
      </c>
      <c r="C438" s="1" t="s">
        <v>5437</v>
      </c>
      <c r="D438" s="1" t="s">
        <v>5438</v>
      </c>
      <c r="E438" s="1" t="s">
        <v>5439</v>
      </c>
      <c r="F438" s="1" t="s">
        <v>5440</v>
      </c>
      <c r="G438" s="1" t="s">
        <v>5441</v>
      </c>
      <c r="H438" s="1" t="s">
        <v>5442</v>
      </c>
      <c r="I438" s="1" t="s">
        <v>5443</v>
      </c>
      <c r="J438" s="1" t="s">
        <v>5444</v>
      </c>
      <c r="K438" s="1" t="s">
        <v>5445</v>
      </c>
      <c r="L438" s="1" t="s">
        <v>5446</v>
      </c>
      <c r="M438" s="1" t="s">
        <v>5447</v>
      </c>
      <c r="N438" s="1" t="s">
        <v>5447</v>
      </c>
      <c r="O438" s="1" t="s">
        <v>5448</v>
      </c>
      <c r="P438" s="1" t="s">
        <v>5436</v>
      </c>
    </row>
    <row r="439" spans="1:16" ht="14.25">
      <c r="A439" s="44">
        <v>438</v>
      </c>
      <c r="B439" s="1" t="s">
        <v>5449</v>
      </c>
      <c r="C439" s="1" t="s">
        <v>5450</v>
      </c>
      <c r="D439" s="1" t="s">
        <v>5451</v>
      </c>
      <c r="E439" s="1" t="s">
        <v>5452</v>
      </c>
      <c r="F439" s="1" t="s">
        <v>5453</v>
      </c>
      <c r="G439" s="1" t="s">
        <v>5454</v>
      </c>
      <c r="H439" s="1" t="s">
        <v>5455</v>
      </c>
      <c r="I439" s="1" t="s">
        <v>5456</v>
      </c>
      <c r="J439" s="1" t="s">
        <v>5457</v>
      </c>
      <c r="K439" s="1" t="s">
        <v>5458</v>
      </c>
      <c r="L439" s="1" t="s">
        <v>5459</v>
      </c>
      <c r="M439" s="1" t="s">
        <v>5460</v>
      </c>
      <c r="N439" s="1" t="s">
        <v>5461</v>
      </c>
      <c r="O439" s="1" t="s">
        <v>5462</v>
      </c>
      <c r="P439" s="1" t="s">
        <v>5449</v>
      </c>
    </row>
    <row r="440" spans="1:16" ht="14.25">
      <c r="A440" s="44">
        <v>439</v>
      </c>
      <c r="B440" s="1" t="s">
        <v>5463</v>
      </c>
      <c r="C440" s="1" t="s">
        <v>5464</v>
      </c>
      <c r="D440" s="1" t="s">
        <v>5465</v>
      </c>
      <c r="E440" s="1" t="s">
        <v>5466</v>
      </c>
      <c r="F440" s="1" t="s">
        <v>5467</v>
      </c>
      <c r="G440" s="1" t="s">
        <v>5468</v>
      </c>
      <c r="H440" s="1" t="s">
        <v>5469</v>
      </c>
      <c r="I440" s="1" t="s">
        <v>5470</v>
      </c>
      <c r="J440" s="1" t="s">
        <v>5471</v>
      </c>
      <c r="K440" s="1" t="s">
        <v>5472</v>
      </c>
      <c r="L440" s="1" t="s">
        <v>5473</v>
      </c>
      <c r="M440" s="1" t="s">
        <v>5474</v>
      </c>
      <c r="N440" s="1" t="s">
        <v>5475</v>
      </c>
      <c r="O440" s="1" t="s">
        <v>5476</v>
      </c>
      <c r="P440" s="1" t="s">
        <v>5463</v>
      </c>
    </row>
    <row r="441" spans="1:16" ht="14.25">
      <c r="A441" s="44">
        <v>440</v>
      </c>
      <c r="B441" s="1" t="s">
        <v>5477</v>
      </c>
      <c r="C441" s="1" t="s">
        <v>5478</v>
      </c>
      <c r="D441" s="1" t="s">
        <v>5479</v>
      </c>
      <c r="E441" s="1" t="s">
        <v>5480</v>
      </c>
      <c r="F441" s="1" t="s">
        <v>5481</v>
      </c>
      <c r="G441" s="1" t="s">
        <v>5482</v>
      </c>
      <c r="H441" s="1" t="s">
        <v>5483</v>
      </c>
      <c r="I441" s="1" t="s">
        <v>5484</v>
      </c>
      <c r="J441" s="1" t="s">
        <v>5485</v>
      </c>
      <c r="K441" s="1" t="s">
        <v>5486</v>
      </c>
      <c r="L441" s="1" t="s">
        <v>5487</v>
      </c>
      <c r="M441" s="1" t="s">
        <v>5488</v>
      </c>
      <c r="N441" s="1" t="s">
        <v>5489</v>
      </c>
      <c r="O441" s="1" t="s">
        <v>5490</v>
      </c>
      <c r="P441" s="1" t="s">
        <v>5477</v>
      </c>
    </row>
    <row r="442" spans="1:16" ht="14.25">
      <c r="A442" s="44">
        <v>441</v>
      </c>
      <c r="B442" s="1" t="s">
        <v>5491</v>
      </c>
      <c r="C442" s="1" t="s">
        <v>5492</v>
      </c>
      <c r="D442" s="1" t="s">
        <v>5493</v>
      </c>
      <c r="E442" s="1" t="s">
        <v>5494</v>
      </c>
      <c r="F442" s="1" t="s">
        <v>5495</v>
      </c>
      <c r="G442" s="1" t="s">
        <v>5496</v>
      </c>
      <c r="H442" s="1" t="s">
        <v>5497</v>
      </c>
      <c r="I442" s="1" t="s">
        <v>5498</v>
      </c>
      <c r="J442" s="1" t="s">
        <v>5499</v>
      </c>
      <c r="K442" s="1" t="s">
        <v>5500</v>
      </c>
      <c r="L442" s="1" t="s">
        <v>5501</v>
      </c>
      <c r="M442" s="1" t="s">
        <v>5502</v>
      </c>
      <c r="N442" s="1" t="s">
        <v>5503</v>
      </c>
      <c r="O442" s="1" t="s">
        <v>5504</v>
      </c>
      <c r="P442" s="1" t="s">
        <v>5491</v>
      </c>
    </row>
    <row r="443" spans="1:16" ht="14.25">
      <c r="A443" s="44">
        <v>442</v>
      </c>
      <c r="B443" s="1" t="s">
        <v>5505</v>
      </c>
      <c r="C443" s="1" t="s">
        <v>5506</v>
      </c>
      <c r="D443" s="1" t="s">
        <v>5507</v>
      </c>
      <c r="E443" s="1" t="s">
        <v>5508</v>
      </c>
      <c r="F443" s="1" t="s">
        <v>5509</v>
      </c>
      <c r="G443" s="1" t="s">
        <v>5510</v>
      </c>
      <c r="H443" s="1" t="s">
        <v>5511</v>
      </c>
      <c r="I443" s="1" t="s">
        <v>5512</v>
      </c>
      <c r="J443" s="1" t="s">
        <v>5513</v>
      </c>
      <c r="K443" s="1" t="s">
        <v>5514</v>
      </c>
      <c r="L443" s="1" t="s">
        <v>5515</v>
      </c>
      <c r="M443" s="1" t="s">
        <v>5516</v>
      </c>
      <c r="N443" s="1" t="s">
        <v>5517</v>
      </c>
      <c r="O443" s="1" t="s">
        <v>5518</v>
      </c>
      <c r="P443" s="1" t="s">
        <v>5505</v>
      </c>
    </row>
    <row r="444" spans="1:16" ht="14.25">
      <c r="A444" s="44">
        <v>443</v>
      </c>
      <c r="B444" s="1" t="s">
        <v>5519</v>
      </c>
      <c r="C444" s="1" t="s">
        <v>5520</v>
      </c>
      <c r="D444" s="1" t="s">
        <v>5521</v>
      </c>
      <c r="E444" s="1" t="s">
        <v>5522</v>
      </c>
      <c r="F444" s="1" t="s">
        <v>5523</v>
      </c>
      <c r="G444" s="1" t="s">
        <v>5524</v>
      </c>
      <c r="H444" s="1" t="s">
        <v>5525</v>
      </c>
      <c r="I444" s="1" t="s">
        <v>5526</v>
      </c>
      <c r="J444" s="1" t="s">
        <v>5527</v>
      </c>
      <c r="K444" s="1" t="s">
        <v>5528</v>
      </c>
      <c r="L444" s="1" t="s">
        <v>5529</v>
      </c>
      <c r="M444" s="1" t="s">
        <v>5530</v>
      </c>
      <c r="N444" s="1" t="s">
        <v>5531</v>
      </c>
      <c r="O444" s="1" t="s">
        <v>5532</v>
      </c>
      <c r="P444" s="1" t="s">
        <v>5519</v>
      </c>
    </row>
    <row r="445" spans="1:16" ht="14.25">
      <c r="A445" s="44">
        <v>444</v>
      </c>
      <c r="B445" s="1" t="s">
        <v>5533</v>
      </c>
      <c r="C445" s="1" t="s">
        <v>5534</v>
      </c>
      <c r="D445" s="1" t="s">
        <v>5535</v>
      </c>
      <c r="E445" s="1" t="s">
        <v>5536</v>
      </c>
      <c r="F445" s="1" t="s">
        <v>5537</v>
      </c>
      <c r="G445" s="1" t="s">
        <v>5538</v>
      </c>
      <c r="H445" s="1" t="s">
        <v>5539</v>
      </c>
      <c r="I445" s="1" t="s">
        <v>5540</v>
      </c>
      <c r="J445" s="1" t="s">
        <v>5541</v>
      </c>
      <c r="K445" s="1" t="s">
        <v>5542</v>
      </c>
      <c r="L445" s="1" t="s">
        <v>5543</v>
      </c>
      <c r="M445" s="1" t="s">
        <v>5544</v>
      </c>
      <c r="N445" s="1" t="s">
        <v>5545</v>
      </c>
      <c r="O445" s="1" t="s">
        <v>5546</v>
      </c>
      <c r="P445" s="1" t="s">
        <v>5533</v>
      </c>
    </row>
    <row r="446" spans="1:16" ht="14.25">
      <c r="A446" s="44">
        <v>445</v>
      </c>
      <c r="B446" s="1" t="s">
        <v>5547</v>
      </c>
      <c r="C446" s="1" t="s">
        <v>5547</v>
      </c>
      <c r="D446" s="1" t="s">
        <v>5547</v>
      </c>
      <c r="E446" s="1" t="s">
        <v>5547</v>
      </c>
      <c r="F446" s="1" t="s">
        <v>5547</v>
      </c>
      <c r="G446" s="1" t="s">
        <v>5547</v>
      </c>
      <c r="H446" s="1" t="s">
        <v>5547</v>
      </c>
      <c r="I446" s="1" t="s">
        <v>5547</v>
      </c>
      <c r="J446" s="1" t="s">
        <v>5547</v>
      </c>
      <c r="K446" s="1" t="s">
        <v>5547</v>
      </c>
      <c r="L446" s="1" t="s">
        <v>5547</v>
      </c>
      <c r="M446" s="1" t="s">
        <v>5547</v>
      </c>
      <c r="N446" s="1" t="s">
        <v>5547</v>
      </c>
      <c r="O446" s="1" t="s">
        <v>5547</v>
      </c>
      <c r="P446" s="1" t="s">
        <v>5547</v>
      </c>
    </row>
    <row r="447" spans="1:16" ht="14.25">
      <c r="A447" s="44">
        <v>446</v>
      </c>
      <c r="B447" s="1" t="s">
        <v>5548</v>
      </c>
      <c r="C447" s="1" t="s">
        <v>5549</v>
      </c>
      <c r="D447" s="1" t="s">
        <v>5550</v>
      </c>
      <c r="E447" s="1" t="s">
        <v>5551</v>
      </c>
      <c r="F447" s="1" t="s">
        <v>5552</v>
      </c>
      <c r="G447" s="1" t="s">
        <v>5553</v>
      </c>
      <c r="H447" s="1" t="s">
        <v>5554</v>
      </c>
      <c r="I447" s="1" t="s">
        <v>5555</v>
      </c>
      <c r="J447" s="1" t="s">
        <v>5556</v>
      </c>
      <c r="K447" s="1" t="s">
        <v>5557</v>
      </c>
      <c r="L447" s="1" t="s">
        <v>5558</v>
      </c>
      <c r="M447" s="1" t="s">
        <v>5559</v>
      </c>
      <c r="N447" s="1" t="s">
        <v>5560</v>
      </c>
      <c r="O447" s="1" t="s">
        <v>5561</v>
      </c>
      <c r="P447" s="1" t="s">
        <v>5548</v>
      </c>
    </row>
    <row r="448" spans="1:16" ht="14.25">
      <c r="A448" s="44">
        <v>447</v>
      </c>
      <c r="B448" s="1" t="s">
        <v>5562</v>
      </c>
      <c r="C448" s="1" t="s">
        <v>5563</v>
      </c>
      <c r="D448" s="1" t="s">
        <v>5564</v>
      </c>
      <c r="E448" s="1" t="s">
        <v>5565</v>
      </c>
      <c r="F448" s="1" t="s">
        <v>5566</v>
      </c>
      <c r="G448" s="1" t="s">
        <v>5567</v>
      </c>
      <c r="H448" s="1" t="s">
        <v>5568</v>
      </c>
      <c r="I448" s="1" t="s">
        <v>5569</v>
      </c>
      <c r="J448" s="1" t="s">
        <v>5570</v>
      </c>
      <c r="K448" s="1" t="s">
        <v>5571</v>
      </c>
      <c r="L448" s="1" t="s">
        <v>5572</v>
      </c>
      <c r="M448" s="1" t="s">
        <v>5573</v>
      </c>
      <c r="N448" s="1" t="s">
        <v>5574</v>
      </c>
      <c r="O448" s="1" t="s">
        <v>5575</v>
      </c>
      <c r="P448" s="1" t="s">
        <v>5562</v>
      </c>
    </row>
    <row r="449" spans="1:16" ht="14.25">
      <c r="A449" s="44">
        <v>448</v>
      </c>
      <c r="B449" s="1" t="s">
        <v>5559</v>
      </c>
      <c r="C449" s="1" t="s">
        <v>5576</v>
      </c>
      <c r="D449" s="1" t="s">
        <v>5577</v>
      </c>
      <c r="E449" s="1" t="s">
        <v>5578</v>
      </c>
      <c r="F449" s="1" t="s">
        <v>5579</v>
      </c>
      <c r="G449" s="1" t="s">
        <v>5553</v>
      </c>
      <c r="H449" s="1" t="s">
        <v>5554</v>
      </c>
      <c r="I449" s="1" t="s">
        <v>5580</v>
      </c>
      <c r="J449" s="1" t="s">
        <v>5581</v>
      </c>
      <c r="K449" s="1" t="s">
        <v>5557</v>
      </c>
      <c r="L449" s="1" t="s">
        <v>5582</v>
      </c>
      <c r="M449" s="1" t="s">
        <v>5583</v>
      </c>
      <c r="N449" s="1" t="s">
        <v>5584</v>
      </c>
      <c r="O449" s="1" t="s">
        <v>5585</v>
      </c>
      <c r="P449" s="1" t="s">
        <v>5559</v>
      </c>
    </row>
    <row r="450" spans="1:16" ht="14.25">
      <c r="A450" s="44">
        <v>449</v>
      </c>
      <c r="B450" s="1" t="s">
        <v>5586</v>
      </c>
      <c r="C450" s="1" t="s">
        <v>5587</v>
      </c>
      <c r="D450" s="1" t="s">
        <v>5588</v>
      </c>
      <c r="E450" s="1" t="s">
        <v>5589</v>
      </c>
      <c r="F450" s="1" t="s">
        <v>5590</v>
      </c>
      <c r="G450" s="1" t="s">
        <v>5591</v>
      </c>
      <c r="H450" s="1" t="s">
        <v>5592</v>
      </c>
      <c r="I450" s="1" t="s">
        <v>5593</v>
      </c>
      <c r="J450" s="1" t="s">
        <v>5594</v>
      </c>
      <c r="K450" s="1" t="s">
        <v>5595</v>
      </c>
      <c r="L450" s="1" t="s">
        <v>5596</v>
      </c>
      <c r="M450" s="1" t="s">
        <v>5597</v>
      </c>
      <c r="N450" s="1" t="s">
        <v>5598</v>
      </c>
      <c r="O450" s="1" t="s">
        <v>5599</v>
      </c>
      <c r="P450" s="1" t="s">
        <v>5586</v>
      </c>
    </row>
    <row r="451" spans="1:16" ht="14.25">
      <c r="A451" s="44">
        <v>450</v>
      </c>
      <c r="B451" s="1" t="s">
        <v>5600</v>
      </c>
      <c r="C451" s="1" t="s">
        <v>5601</v>
      </c>
      <c r="D451" s="1" t="s">
        <v>5602</v>
      </c>
      <c r="E451" s="1" t="s">
        <v>5603</v>
      </c>
      <c r="F451" s="1" t="s">
        <v>5604</v>
      </c>
      <c r="G451" s="1" t="s">
        <v>5605</v>
      </c>
      <c r="H451" s="1" t="s">
        <v>5606</v>
      </c>
      <c r="I451" s="1" t="s">
        <v>5607</v>
      </c>
      <c r="J451" s="1" t="s">
        <v>5608</v>
      </c>
      <c r="K451" s="1" t="s">
        <v>5609</v>
      </c>
      <c r="L451" s="1" t="s">
        <v>5610</v>
      </c>
      <c r="M451" s="1" t="s">
        <v>5611</v>
      </c>
      <c r="N451" s="1" t="s">
        <v>5612</v>
      </c>
      <c r="O451" s="1" t="s">
        <v>5613</v>
      </c>
      <c r="P451" s="1" t="s">
        <v>5600</v>
      </c>
    </row>
    <row r="452" spans="1:16" ht="14.25">
      <c r="A452" s="44">
        <v>451</v>
      </c>
      <c r="B452" s="1" t="s">
        <v>5614</v>
      </c>
      <c r="C452" s="1" t="s">
        <v>5601</v>
      </c>
      <c r="D452" s="1" t="s">
        <v>5602</v>
      </c>
      <c r="E452" s="1" t="s">
        <v>5615</v>
      </c>
      <c r="F452" s="1" t="s">
        <v>5604</v>
      </c>
      <c r="G452" s="1" t="s">
        <v>5616</v>
      </c>
      <c r="H452" s="1" t="s">
        <v>5617</v>
      </c>
      <c r="I452" s="1" t="s">
        <v>5618</v>
      </c>
      <c r="J452" s="1" t="s">
        <v>5619</v>
      </c>
      <c r="K452" s="1" t="s">
        <v>5620</v>
      </c>
      <c r="L452" s="1" t="s">
        <v>5621</v>
      </c>
      <c r="M452" s="1" t="s">
        <v>5622</v>
      </c>
      <c r="N452" s="1" t="s">
        <v>5623</v>
      </c>
      <c r="O452" s="1" t="s">
        <v>5624</v>
      </c>
      <c r="P452" s="1" t="s">
        <v>5614</v>
      </c>
    </row>
    <row r="453" spans="1:16" ht="14.25">
      <c r="A453" s="44">
        <v>452</v>
      </c>
      <c r="B453" s="1" t="s">
        <v>5625</v>
      </c>
      <c r="C453" s="1" t="s">
        <v>5626</v>
      </c>
      <c r="D453" s="1" t="s">
        <v>5627</v>
      </c>
      <c r="E453" s="1" t="s">
        <v>5628</v>
      </c>
      <c r="F453" s="1" t="s">
        <v>5629</v>
      </c>
      <c r="G453" s="1" t="s">
        <v>5630</v>
      </c>
      <c r="H453" s="1" t="s">
        <v>5631</v>
      </c>
      <c r="I453" s="1" t="s">
        <v>5632</v>
      </c>
      <c r="J453" s="1" t="s">
        <v>5633</v>
      </c>
      <c r="K453" s="1" t="s">
        <v>5634</v>
      </c>
      <c r="L453" s="1" t="s">
        <v>5635</v>
      </c>
      <c r="M453" s="1" t="s">
        <v>5636</v>
      </c>
      <c r="N453" s="1" t="s">
        <v>5637</v>
      </c>
      <c r="O453" s="1" t="s">
        <v>5638</v>
      </c>
      <c r="P453" s="1" t="s">
        <v>5625</v>
      </c>
    </row>
    <row r="454" spans="1:16" ht="14.25">
      <c r="A454" s="44">
        <v>453</v>
      </c>
      <c r="B454" s="1" t="s">
        <v>5639</v>
      </c>
      <c r="C454" s="1" t="s">
        <v>5640</v>
      </c>
      <c r="D454" s="1" t="s">
        <v>5641</v>
      </c>
      <c r="E454" s="1" t="s">
        <v>5642</v>
      </c>
      <c r="F454" s="1" t="s">
        <v>5643</v>
      </c>
      <c r="G454" s="1" t="s">
        <v>5644</v>
      </c>
      <c r="H454" s="1" t="s">
        <v>5645</v>
      </c>
      <c r="I454" s="1" t="s">
        <v>5646</v>
      </c>
      <c r="J454" s="1" t="s">
        <v>5647</v>
      </c>
      <c r="K454" s="1" t="s">
        <v>5648</v>
      </c>
      <c r="L454" s="1" t="s">
        <v>5649</v>
      </c>
      <c r="M454" s="1" t="s">
        <v>5650</v>
      </c>
      <c r="N454" s="1" t="s">
        <v>5651</v>
      </c>
      <c r="O454" s="1" t="s">
        <v>5652</v>
      </c>
      <c r="P454" s="1" t="s">
        <v>5639</v>
      </c>
    </row>
    <row r="455" spans="1:16" ht="14.25">
      <c r="A455" s="44">
        <v>454</v>
      </c>
      <c r="B455" s="1" t="s">
        <v>5653</v>
      </c>
      <c r="C455" s="1" t="s">
        <v>5654</v>
      </c>
      <c r="D455" s="1" t="s">
        <v>5655</v>
      </c>
      <c r="E455" s="1" t="s">
        <v>5656</v>
      </c>
      <c r="F455" s="1" t="s">
        <v>5604</v>
      </c>
      <c r="G455" s="1" t="s">
        <v>5657</v>
      </c>
      <c r="H455" s="1" t="s">
        <v>5658</v>
      </c>
      <c r="I455" s="1" t="s">
        <v>5659</v>
      </c>
      <c r="J455" s="1" t="s">
        <v>5660</v>
      </c>
      <c r="K455" s="1" t="s">
        <v>5661</v>
      </c>
      <c r="L455" s="1" t="s">
        <v>5662</v>
      </c>
      <c r="M455" s="1" t="s">
        <v>5663</v>
      </c>
      <c r="N455" s="1" t="s">
        <v>5663</v>
      </c>
      <c r="O455" s="1" t="s">
        <v>5613</v>
      </c>
      <c r="P455" s="1" t="s">
        <v>5653</v>
      </c>
    </row>
    <row r="456" spans="1:16" ht="14.25">
      <c r="A456" s="44">
        <v>455</v>
      </c>
      <c r="B456" s="1" t="s">
        <v>5664</v>
      </c>
      <c r="C456" s="1" t="s">
        <v>5665</v>
      </c>
      <c r="D456" s="1" t="s">
        <v>5666</v>
      </c>
      <c r="E456" s="1" t="s">
        <v>5667</v>
      </c>
      <c r="F456" s="1" t="s">
        <v>5668</v>
      </c>
      <c r="G456" s="1" t="s">
        <v>5669</v>
      </c>
      <c r="H456" s="1" t="s">
        <v>5670</v>
      </c>
      <c r="I456" s="1" t="s">
        <v>5671</v>
      </c>
      <c r="J456" s="1" t="s">
        <v>5672</v>
      </c>
      <c r="K456" s="1" t="s">
        <v>5673</v>
      </c>
      <c r="L456" s="1" t="s">
        <v>5674</v>
      </c>
      <c r="M456" s="1" t="s">
        <v>5675</v>
      </c>
      <c r="N456" s="1" t="s">
        <v>5676</v>
      </c>
      <c r="O456" s="1" t="s">
        <v>5677</v>
      </c>
      <c r="P456" s="1" t="s">
        <v>5664</v>
      </c>
    </row>
    <row r="457" spans="1:16" ht="14.25">
      <c r="A457" s="44">
        <v>456</v>
      </c>
      <c r="B457" s="1" t="s">
        <v>5678</v>
      </c>
      <c r="C457" s="1" t="s">
        <v>5679</v>
      </c>
      <c r="D457" s="1" t="s">
        <v>5680</v>
      </c>
      <c r="E457" s="1" t="s">
        <v>5681</v>
      </c>
      <c r="F457" s="1" t="s">
        <v>5682</v>
      </c>
      <c r="G457" s="1" t="s">
        <v>5683</v>
      </c>
      <c r="H457" s="1" t="s">
        <v>5684</v>
      </c>
      <c r="I457" s="1" t="s">
        <v>5685</v>
      </c>
      <c r="J457" s="1" t="s">
        <v>5686</v>
      </c>
      <c r="K457" s="1" t="s">
        <v>5687</v>
      </c>
      <c r="L457" s="1" t="s">
        <v>5688</v>
      </c>
      <c r="M457" s="1" t="s">
        <v>5689</v>
      </c>
      <c r="N457" s="1" t="s">
        <v>5690</v>
      </c>
      <c r="O457" s="1" t="s">
        <v>5691</v>
      </c>
      <c r="P457" s="1" t="s">
        <v>5678</v>
      </c>
    </row>
    <row r="458" spans="1:16" ht="14.25">
      <c r="A458" s="44">
        <v>457</v>
      </c>
      <c r="B458" s="1" t="s">
        <v>5692</v>
      </c>
      <c r="C458" s="1" t="s">
        <v>5693</v>
      </c>
      <c r="D458" s="1" t="s">
        <v>5694</v>
      </c>
      <c r="E458" s="1" t="s">
        <v>5695</v>
      </c>
      <c r="F458" s="1" t="s">
        <v>5696</v>
      </c>
      <c r="G458" s="1" t="s">
        <v>5697</v>
      </c>
      <c r="H458" s="1" t="s">
        <v>5698</v>
      </c>
      <c r="I458" s="1" t="s">
        <v>5699</v>
      </c>
      <c r="J458" s="1" t="s">
        <v>5700</v>
      </c>
      <c r="K458" s="1" t="s">
        <v>5701</v>
      </c>
      <c r="L458" s="1" t="s">
        <v>5702</v>
      </c>
      <c r="M458" s="1" t="s">
        <v>5703</v>
      </c>
      <c r="N458" s="1" t="s">
        <v>5704</v>
      </c>
      <c r="O458" s="1" t="s">
        <v>5705</v>
      </c>
      <c r="P458" s="1" t="s">
        <v>5692</v>
      </c>
    </row>
    <row r="459" spans="1:16" ht="14.25">
      <c r="A459" s="44">
        <v>458</v>
      </c>
      <c r="B459" s="1" t="s">
        <v>5706</v>
      </c>
      <c r="C459" s="1" t="s">
        <v>5707</v>
      </c>
      <c r="D459" s="1" t="s">
        <v>5708</v>
      </c>
      <c r="E459" s="1" t="s">
        <v>5709</v>
      </c>
      <c r="F459" s="1" t="s">
        <v>5710</v>
      </c>
      <c r="G459" s="1" t="s">
        <v>5711</v>
      </c>
      <c r="H459" s="1" t="s">
        <v>5712</v>
      </c>
      <c r="I459" s="1" t="s">
        <v>5713</v>
      </c>
      <c r="J459" s="1" t="s">
        <v>5714</v>
      </c>
      <c r="K459" s="1" t="s">
        <v>5715</v>
      </c>
      <c r="L459" s="1" t="s">
        <v>5716</v>
      </c>
      <c r="M459" s="1" t="s">
        <v>5717</v>
      </c>
      <c r="N459" s="1" t="s">
        <v>5718</v>
      </c>
      <c r="O459" s="1" t="s">
        <v>5719</v>
      </c>
      <c r="P459" s="1" t="s">
        <v>5706</v>
      </c>
    </row>
    <row r="460" spans="1:16" ht="14.25">
      <c r="A460" s="44">
        <v>459</v>
      </c>
      <c r="B460" s="1" t="s">
        <v>5720</v>
      </c>
      <c r="C460" s="1" t="s">
        <v>5721</v>
      </c>
      <c r="D460" s="1" t="s">
        <v>5722</v>
      </c>
      <c r="E460" s="1" t="s">
        <v>5723</v>
      </c>
      <c r="F460" s="1" t="s">
        <v>5724</v>
      </c>
      <c r="G460" s="1" t="s">
        <v>5725</v>
      </c>
      <c r="H460" s="1" t="s">
        <v>5726</v>
      </c>
      <c r="I460" s="1" t="s">
        <v>5727</v>
      </c>
      <c r="J460" s="1" t="s">
        <v>5728</v>
      </c>
      <c r="K460" s="1" t="s">
        <v>5729</v>
      </c>
      <c r="L460" s="1" t="s">
        <v>5730</v>
      </c>
      <c r="M460" s="1" t="s">
        <v>5731</v>
      </c>
      <c r="N460" s="1" t="s">
        <v>5732</v>
      </c>
      <c r="O460" s="1" t="s">
        <v>5733</v>
      </c>
      <c r="P460" s="1" t="s">
        <v>5720</v>
      </c>
    </row>
    <row r="461" spans="1:16" ht="14.25">
      <c r="A461" s="44">
        <v>460</v>
      </c>
      <c r="B461" s="1" t="s">
        <v>5734</v>
      </c>
      <c r="C461" s="1" t="s">
        <v>5735</v>
      </c>
      <c r="D461" s="1" t="s">
        <v>5736</v>
      </c>
      <c r="E461" s="1" t="s">
        <v>5737</v>
      </c>
      <c r="F461" s="1" t="s">
        <v>5738</v>
      </c>
      <c r="G461" s="1" t="s">
        <v>5739</v>
      </c>
      <c r="H461" s="1" t="s">
        <v>5740</v>
      </c>
      <c r="I461" s="1" t="s">
        <v>5741</v>
      </c>
      <c r="J461" s="1" t="s">
        <v>5742</v>
      </c>
      <c r="K461" s="1" t="s">
        <v>5743</v>
      </c>
      <c r="L461" s="1" t="s">
        <v>5744</v>
      </c>
      <c r="M461" s="1" t="s">
        <v>5745</v>
      </c>
      <c r="N461" s="1" t="s">
        <v>5745</v>
      </c>
      <c r="O461" s="1" t="s">
        <v>5746</v>
      </c>
      <c r="P461" s="1" t="s">
        <v>5734</v>
      </c>
    </row>
    <row r="462" spans="1:16" ht="14.25">
      <c r="A462" s="44">
        <v>461</v>
      </c>
      <c r="B462" s="1" t="s">
        <v>5747</v>
      </c>
      <c r="C462" s="1" t="s">
        <v>5748</v>
      </c>
      <c r="D462" s="1" t="s">
        <v>5749</v>
      </c>
      <c r="E462" s="1" t="s">
        <v>5750</v>
      </c>
      <c r="F462" s="1" t="s">
        <v>5751</v>
      </c>
      <c r="G462" s="1" t="s">
        <v>5752</v>
      </c>
      <c r="H462" s="1" t="s">
        <v>5753</v>
      </c>
      <c r="I462" s="1" t="s">
        <v>5754</v>
      </c>
      <c r="J462" s="1" t="s">
        <v>5755</v>
      </c>
      <c r="K462" s="1" t="s">
        <v>5756</v>
      </c>
      <c r="L462" s="1" t="s">
        <v>5757</v>
      </c>
      <c r="M462" s="1" t="s">
        <v>5758</v>
      </c>
      <c r="N462" s="1" t="s">
        <v>5759</v>
      </c>
      <c r="O462" s="1" t="s">
        <v>5760</v>
      </c>
      <c r="P462" s="1" t="s">
        <v>5747</v>
      </c>
    </row>
    <row r="463" spans="1:16" ht="14.25">
      <c r="A463" s="44">
        <v>462</v>
      </c>
      <c r="B463" s="1" t="s">
        <v>5761</v>
      </c>
      <c r="C463" s="1" t="s">
        <v>5762</v>
      </c>
      <c r="D463" s="1" t="s">
        <v>5763</v>
      </c>
      <c r="E463" s="1" t="s">
        <v>5764</v>
      </c>
      <c r="F463" s="1" t="s">
        <v>5765</v>
      </c>
      <c r="G463" s="1" t="s">
        <v>5766</v>
      </c>
      <c r="H463" s="1" t="s">
        <v>5767</v>
      </c>
      <c r="I463" s="1" t="s">
        <v>5768</v>
      </c>
      <c r="J463" s="1" t="s">
        <v>5769</v>
      </c>
      <c r="K463" s="1" t="s">
        <v>5770</v>
      </c>
      <c r="L463" s="1" t="s">
        <v>5771</v>
      </c>
      <c r="M463" s="1" t="s">
        <v>5772</v>
      </c>
      <c r="N463" s="1" t="s">
        <v>5773</v>
      </c>
      <c r="O463" s="1" t="s">
        <v>5774</v>
      </c>
      <c r="P463" s="1" t="s">
        <v>5761</v>
      </c>
    </row>
    <row r="464" spans="1:16" ht="14.25">
      <c r="A464" s="44">
        <v>463</v>
      </c>
      <c r="B464" s="1" t="s">
        <v>5775</v>
      </c>
      <c r="C464" s="1" t="s">
        <v>5776</v>
      </c>
      <c r="D464" s="1" t="s">
        <v>5777</v>
      </c>
      <c r="E464" s="1" t="s">
        <v>5778</v>
      </c>
      <c r="F464" s="1" t="s">
        <v>5779</v>
      </c>
      <c r="G464" s="1" t="s">
        <v>5780</v>
      </c>
      <c r="H464" s="1" t="s">
        <v>5781</v>
      </c>
      <c r="I464" s="1" t="s">
        <v>5782</v>
      </c>
      <c r="J464" s="1" t="s">
        <v>5783</v>
      </c>
      <c r="K464" s="1" t="s">
        <v>5784</v>
      </c>
      <c r="L464" s="1" t="s">
        <v>5785</v>
      </c>
      <c r="M464" s="1" t="s">
        <v>5786</v>
      </c>
      <c r="N464" s="1" t="s">
        <v>5787</v>
      </c>
      <c r="O464" s="1" t="s">
        <v>5788</v>
      </c>
      <c r="P464" s="1" t="s">
        <v>5775</v>
      </c>
    </row>
    <row r="465" spans="1:16" ht="14.25">
      <c r="A465" s="44">
        <v>464</v>
      </c>
      <c r="B465" s="1" t="s">
        <v>5789</v>
      </c>
      <c r="C465" s="1" t="s">
        <v>5790</v>
      </c>
      <c r="D465" s="1" t="s">
        <v>5791</v>
      </c>
      <c r="E465" s="1" t="s">
        <v>5792</v>
      </c>
      <c r="F465" s="1" t="s">
        <v>5793</v>
      </c>
      <c r="G465" s="1" t="s">
        <v>5794</v>
      </c>
      <c r="H465" s="1" t="s">
        <v>5795</v>
      </c>
      <c r="I465" s="1" t="s">
        <v>5796</v>
      </c>
      <c r="J465" s="1" t="s">
        <v>5797</v>
      </c>
      <c r="K465" s="1" t="s">
        <v>5798</v>
      </c>
      <c r="L465" s="1" t="s">
        <v>5799</v>
      </c>
      <c r="M465" s="1" t="s">
        <v>5800</v>
      </c>
      <c r="N465" s="1" t="s">
        <v>5801</v>
      </c>
      <c r="O465" s="1" t="s">
        <v>5802</v>
      </c>
      <c r="P465" s="1" t="s">
        <v>5789</v>
      </c>
    </row>
    <row r="466" spans="1:16" ht="14.25">
      <c r="A466" s="44">
        <v>465</v>
      </c>
      <c r="B466" s="1" t="s">
        <v>5803</v>
      </c>
      <c r="C466" s="1" t="s">
        <v>5804</v>
      </c>
      <c r="D466" s="1" t="s">
        <v>5805</v>
      </c>
      <c r="E466" s="1" t="s">
        <v>5806</v>
      </c>
      <c r="F466" s="1" t="s">
        <v>5807</v>
      </c>
      <c r="G466" s="1" t="s">
        <v>5808</v>
      </c>
      <c r="H466" s="1" t="s">
        <v>5809</v>
      </c>
      <c r="I466" s="1" t="s">
        <v>5810</v>
      </c>
      <c r="J466" s="1" t="s">
        <v>5811</v>
      </c>
      <c r="K466" s="1" t="s">
        <v>5812</v>
      </c>
      <c r="L466" s="1" t="s">
        <v>5813</v>
      </c>
      <c r="M466" s="1" t="s">
        <v>5814</v>
      </c>
      <c r="N466" s="1" t="s">
        <v>5815</v>
      </c>
      <c r="O466" s="1" t="s">
        <v>5816</v>
      </c>
      <c r="P466" s="1" t="s">
        <v>5803</v>
      </c>
    </row>
    <row r="467" spans="1:16" ht="14.25">
      <c r="A467" s="44">
        <v>466</v>
      </c>
      <c r="B467" s="1" t="s">
        <v>5817</v>
      </c>
      <c r="C467" s="1" t="s">
        <v>5818</v>
      </c>
      <c r="D467" s="1" t="s">
        <v>5819</v>
      </c>
      <c r="E467" s="1" t="s">
        <v>5820</v>
      </c>
      <c r="F467" s="1" t="s">
        <v>5821</v>
      </c>
      <c r="G467" s="1" t="s">
        <v>5822</v>
      </c>
      <c r="H467" s="1" t="s">
        <v>5823</v>
      </c>
      <c r="I467" s="1" t="s">
        <v>5824</v>
      </c>
      <c r="J467" s="1" t="s">
        <v>5825</v>
      </c>
      <c r="K467" s="1" t="s">
        <v>5826</v>
      </c>
      <c r="L467" s="1" t="s">
        <v>5827</v>
      </c>
      <c r="M467" s="1" t="s">
        <v>5828</v>
      </c>
      <c r="N467" s="1" t="s">
        <v>5829</v>
      </c>
      <c r="O467" s="1" t="s">
        <v>5830</v>
      </c>
      <c r="P467" s="1" t="s">
        <v>5817</v>
      </c>
    </row>
    <row r="468" spans="1:16" ht="14.25">
      <c r="A468" s="44">
        <v>467</v>
      </c>
      <c r="B468" s="1" t="s">
        <v>5831</v>
      </c>
      <c r="C468" s="1" t="s">
        <v>5832</v>
      </c>
      <c r="D468" s="1" t="s">
        <v>5833</v>
      </c>
      <c r="E468" s="1" t="s">
        <v>5834</v>
      </c>
      <c r="F468" s="1" t="s">
        <v>5835</v>
      </c>
      <c r="G468" s="1" t="s">
        <v>5836</v>
      </c>
      <c r="H468" s="1" t="s">
        <v>5837</v>
      </c>
      <c r="I468" s="1" t="s">
        <v>5838</v>
      </c>
      <c r="J468" s="1" t="s">
        <v>5839</v>
      </c>
      <c r="K468" s="1" t="s">
        <v>5840</v>
      </c>
      <c r="L468" s="1" t="s">
        <v>5841</v>
      </c>
      <c r="M468" s="1" t="s">
        <v>5842</v>
      </c>
      <c r="N468" s="1" t="s">
        <v>5843</v>
      </c>
      <c r="O468" s="1" t="s">
        <v>5844</v>
      </c>
      <c r="P468" s="1" t="s">
        <v>5831</v>
      </c>
    </row>
    <row r="469" spans="1:16" ht="14.25">
      <c r="A469" s="44">
        <v>468</v>
      </c>
      <c r="B469" s="1" t="s">
        <v>5845</v>
      </c>
      <c r="C469" s="1" t="s">
        <v>5846</v>
      </c>
      <c r="D469" s="1" t="s">
        <v>5847</v>
      </c>
      <c r="E469" s="1" t="s">
        <v>5848</v>
      </c>
      <c r="F469" s="1" t="s">
        <v>5849</v>
      </c>
      <c r="G469" s="1" t="s">
        <v>5850</v>
      </c>
      <c r="H469" s="1" t="s">
        <v>5851</v>
      </c>
      <c r="I469" s="1" t="s">
        <v>5852</v>
      </c>
      <c r="J469" s="1" t="s">
        <v>5853</v>
      </c>
      <c r="K469" s="1" t="s">
        <v>5854</v>
      </c>
      <c r="L469" s="1" t="s">
        <v>5855</v>
      </c>
      <c r="M469" s="1" t="s">
        <v>5856</v>
      </c>
      <c r="N469" s="1" t="s">
        <v>5857</v>
      </c>
      <c r="O469" s="1" t="s">
        <v>5858</v>
      </c>
      <c r="P469" s="1" t="s">
        <v>5845</v>
      </c>
    </row>
    <row r="470" spans="1:16" ht="14.25">
      <c r="A470" s="44">
        <v>469</v>
      </c>
      <c r="B470" s="1" t="s">
        <v>5859</v>
      </c>
      <c r="C470" s="1" t="s">
        <v>5860</v>
      </c>
      <c r="D470" s="1" t="s">
        <v>5861</v>
      </c>
      <c r="E470" s="1" t="s">
        <v>5862</v>
      </c>
      <c r="F470" s="1" t="s">
        <v>5863</v>
      </c>
      <c r="G470" s="1" t="s">
        <v>5864</v>
      </c>
      <c r="H470" s="1" t="s">
        <v>5865</v>
      </c>
      <c r="I470" s="1" t="s">
        <v>5866</v>
      </c>
      <c r="J470" s="1" t="s">
        <v>5867</v>
      </c>
      <c r="K470" s="1" t="s">
        <v>5868</v>
      </c>
      <c r="L470" s="1" t="s">
        <v>5869</v>
      </c>
      <c r="M470" s="1" t="s">
        <v>5870</v>
      </c>
      <c r="N470" s="1" t="s">
        <v>5871</v>
      </c>
      <c r="O470" s="1" t="s">
        <v>5872</v>
      </c>
      <c r="P470" s="1" t="s">
        <v>5859</v>
      </c>
    </row>
    <row r="471" spans="1:16" ht="14.25">
      <c r="A471" s="44">
        <v>470</v>
      </c>
      <c r="B471" s="1" t="s">
        <v>5873</v>
      </c>
      <c r="C471" s="1" t="s">
        <v>5874</v>
      </c>
      <c r="D471" s="1" t="s">
        <v>5875</v>
      </c>
      <c r="E471" s="1" t="s">
        <v>5876</v>
      </c>
      <c r="F471" s="1" t="s">
        <v>5877</v>
      </c>
      <c r="G471" s="1" t="s">
        <v>5878</v>
      </c>
      <c r="H471" s="1" t="s">
        <v>5879</v>
      </c>
      <c r="I471" s="1" t="s">
        <v>5880</v>
      </c>
      <c r="J471" s="1" t="s">
        <v>5881</v>
      </c>
      <c r="K471" s="1" t="s">
        <v>5882</v>
      </c>
      <c r="L471" s="1" t="s">
        <v>5883</v>
      </c>
      <c r="M471" s="1" t="s">
        <v>5884</v>
      </c>
      <c r="N471" s="1" t="s">
        <v>5885</v>
      </c>
      <c r="O471" s="1" t="s">
        <v>5886</v>
      </c>
      <c r="P471" s="1" t="s">
        <v>5873</v>
      </c>
    </row>
    <row r="472" spans="1:16" ht="14.25">
      <c r="A472" s="44">
        <v>471</v>
      </c>
      <c r="B472" s="1" t="s">
        <v>5887</v>
      </c>
      <c r="C472" s="1" t="s">
        <v>5888</v>
      </c>
      <c r="D472" s="1" t="s">
        <v>5889</v>
      </c>
      <c r="E472" s="1" t="s">
        <v>5890</v>
      </c>
      <c r="F472" s="1" t="s">
        <v>5891</v>
      </c>
      <c r="G472" s="1" t="s">
        <v>5892</v>
      </c>
      <c r="H472" s="1" t="s">
        <v>5893</v>
      </c>
      <c r="I472" s="1" t="s">
        <v>5894</v>
      </c>
      <c r="J472" s="1" t="s">
        <v>5895</v>
      </c>
      <c r="K472" s="1" t="s">
        <v>5896</v>
      </c>
      <c r="L472" s="1" t="s">
        <v>5897</v>
      </c>
      <c r="M472" s="1" t="s">
        <v>5898</v>
      </c>
      <c r="N472" s="1" t="s">
        <v>5899</v>
      </c>
      <c r="O472" s="1" t="s">
        <v>5900</v>
      </c>
      <c r="P472" s="1" t="s">
        <v>5887</v>
      </c>
    </row>
    <row r="473" spans="1:16" ht="14.25">
      <c r="A473" s="44">
        <v>472</v>
      </c>
      <c r="B473" s="1" t="s">
        <v>5901</v>
      </c>
      <c r="C473" s="1" t="s">
        <v>5902</v>
      </c>
      <c r="D473" s="1" t="s">
        <v>5903</v>
      </c>
      <c r="E473" s="1" t="s">
        <v>5904</v>
      </c>
      <c r="F473" s="1" t="s">
        <v>5905</v>
      </c>
      <c r="G473" s="1" t="s">
        <v>5906</v>
      </c>
      <c r="H473" s="1" t="s">
        <v>5907</v>
      </c>
      <c r="I473" s="1" t="s">
        <v>5908</v>
      </c>
      <c r="J473" s="1" t="s">
        <v>5909</v>
      </c>
      <c r="K473" s="1" t="s">
        <v>5910</v>
      </c>
      <c r="L473" s="1" t="s">
        <v>5911</v>
      </c>
      <c r="M473" s="1" t="s">
        <v>5912</v>
      </c>
      <c r="N473" s="1" t="s">
        <v>5913</v>
      </c>
      <c r="O473" s="1" t="s">
        <v>5914</v>
      </c>
      <c r="P473" s="1" t="s">
        <v>5901</v>
      </c>
    </row>
    <row r="474" spans="1:16" ht="14.25">
      <c r="A474" s="44">
        <v>473</v>
      </c>
      <c r="B474" s="1" t="s">
        <v>5915</v>
      </c>
      <c r="C474" s="1" t="s">
        <v>5916</v>
      </c>
      <c r="D474" s="1" t="s">
        <v>5917</v>
      </c>
      <c r="E474" s="1" t="s">
        <v>5918</v>
      </c>
      <c r="F474" s="1" t="s">
        <v>5919</v>
      </c>
      <c r="G474" s="1" t="s">
        <v>5920</v>
      </c>
      <c r="H474" s="1" t="s">
        <v>5921</v>
      </c>
      <c r="I474" s="1" t="s">
        <v>5922</v>
      </c>
      <c r="J474" s="1" t="s">
        <v>5923</v>
      </c>
      <c r="K474" s="1" t="s">
        <v>5924</v>
      </c>
      <c r="L474" s="1" t="s">
        <v>5925</v>
      </c>
      <c r="M474" s="1" t="s">
        <v>5926</v>
      </c>
      <c r="N474" s="1" t="s">
        <v>5927</v>
      </c>
      <c r="O474" s="1" t="s">
        <v>5928</v>
      </c>
      <c r="P474" s="1" t="s">
        <v>5915</v>
      </c>
    </row>
    <row r="475" spans="1:16" ht="14.25">
      <c r="A475" s="44">
        <v>474</v>
      </c>
      <c r="B475" s="1" t="s">
        <v>5929</v>
      </c>
      <c r="C475" s="1" t="s">
        <v>5930</v>
      </c>
      <c r="D475" s="1" t="s">
        <v>5931</v>
      </c>
      <c r="E475" s="1" t="s">
        <v>5932</v>
      </c>
      <c r="F475" s="1" t="s">
        <v>5933</v>
      </c>
      <c r="G475" s="1" t="s">
        <v>5934</v>
      </c>
      <c r="H475" s="1" t="s">
        <v>5935</v>
      </c>
      <c r="I475" s="1" t="s">
        <v>5936</v>
      </c>
      <c r="J475" s="1" t="s">
        <v>5937</v>
      </c>
      <c r="K475" s="1" t="s">
        <v>5938</v>
      </c>
      <c r="L475" s="1" t="s">
        <v>5939</v>
      </c>
      <c r="M475" s="1" t="s">
        <v>5940</v>
      </c>
      <c r="N475" s="1" t="s">
        <v>5941</v>
      </c>
      <c r="O475" s="1" t="s">
        <v>5942</v>
      </c>
      <c r="P475" s="1" t="s">
        <v>5929</v>
      </c>
    </row>
    <row r="476" spans="1:16" ht="14.25">
      <c r="A476" s="44">
        <v>475</v>
      </c>
      <c r="B476" s="1" t="s">
        <v>5943</v>
      </c>
      <c r="C476" s="1" t="s">
        <v>5944</v>
      </c>
      <c r="D476" s="1" t="s">
        <v>5945</v>
      </c>
      <c r="E476" s="1" t="s">
        <v>5946</v>
      </c>
      <c r="F476" s="1" t="s">
        <v>5947</v>
      </c>
      <c r="G476" s="1" t="s">
        <v>5948</v>
      </c>
      <c r="H476" s="1" t="s">
        <v>5949</v>
      </c>
      <c r="I476" s="1" t="s">
        <v>5950</v>
      </c>
      <c r="J476" s="1" t="s">
        <v>5951</v>
      </c>
      <c r="K476" s="1" t="s">
        <v>5952</v>
      </c>
      <c r="L476" s="1" t="s">
        <v>5953</v>
      </c>
      <c r="M476" s="1" t="s">
        <v>5954</v>
      </c>
      <c r="N476" s="1" t="s">
        <v>5955</v>
      </c>
      <c r="O476" s="1" t="s">
        <v>5956</v>
      </c>
      <c r="P476" s="1" t="s">
        <v>5943</v>
      </c>
    </row>
    <row r="477" spans="1:16" ht="14.25">
      <c r="A477" s="44">
        <v>476</v>
      </c>
      <c r="B477" s="1" t="s">
        <v>5957</v>
      </c>
      <c r="C477" s="1" t="s">
        <v>5958</v>
      </c>
      <c r="D477" s="1" t="s">
        <v>5959</v>
      </c>
      <c r="E477" s="1" t="s">
        <v>5960</v>
      </c>
      <c r="F477" s="1" t="s">
        <v>5961</v>
      </c>
      <c r="G477" s="1" t="s">
        <v>5962</v>
      </c>
      <c r="H477" s="1" t="s">
        <v>5963</v>
      </c>
      <c r="I477" s="1" t="s">
        <v>5964</v>
      </c>
      <c r="J477" s="1" t="s">
        <v>5965</v>
      </c>
      <c r="K477" s="1" t="s">
        <v>5966</v>
      </c>
      <c r="L477" s="1" t="s">
        <v>5967</v>
      </c>
      <c r="M477" s="1" t="s">
        <v>5968</v>
      </c>
      <c r="N477" s="1" t="s">
        <v>5969</v>
      </c>
      <c r="O477" s="1" t="s">
        <v>5970</v>
      </c>
      <c r="P477" s="1" t="s">
        <v>5957</v>
      </c>
    </row>
    <row r="478" spans="1:16" ht="14.25">
      <c r="A478" s="44">
        <v>477</v>
      </c>
      <c r="B478" s="1" t="s">
        <v>5971</v>
      </c>
      <c r="C478" s="1" t="s">
        <v>5972</v>
      </c>
      <c r="D478" s="1" t="s">
        <v>5973</v>
      </c>
      <c r="E478" s="1" t="s">
        <v>5974</v>
      </c>
      <c r="F478" s="1" t="s">
        <v>5975</v>
      </c>
      <c r="G478" s="1" t="s">
        <v>5976</v>
      </c>
      <c r="H478" s="1" t="s">
        <v>5977</v>
      </c>
      <c r="I478" s="1" t="s">
        <v>5978</v>
      </c>
      <c r="J478" s="1" t="s">
        <v>5979</v>
      </c>
      <c r="K478" s="1" t="s">
        <v>5980</v>
      </c>
      <c r="L478" s="1" t="s">
        <v>5981</v>
      </c>
      <c r="M478" s="1" t="s">
        <v>5982</v>
      </c>
      <c r="N478" s="1" t="s">
        <v>5983</v>
      </c>
      <c r="O478" s="1" t="s">
        <v>5984</v>
      </c>
      <c r="P478" s="1" t="s">
        <v>5971</v>
      </c>
    </row>
    <row r="479" spans="1:16" ht="14.25">
      <c r="A479" s="44">
        <v>478</v>
      </c>
      <c r="B479" s="1" t="s">
        <v>5985</v>
      </c>
      <c r="C479" s="1" t="s">
        <v>5986</v>
      </c>
      <c r="D479" s="1" t="s">
        <v>5987</v>
      </c>
      <c r="E479" s="1" t="s">
        <v>5988</v>
      </c>
      <c r="F479" s="1" t="s">
        <v>5989</v>
      </c>
      <c r="G479" s="1" t="s">
        <v>5990</v>
      </c>
      <c r="H479" s="1" t="s">
        <v>5991</v>
      </c>
      <c r="I479" s="1" t="s">
        <v>5992</v>
      </c>
      <c r="J479" s="1" t="s">
        <v>5993</v>
      </c>
      <c r="K479" s="1" t="s">
        <v>5994</v>
      </c>
      <c r="L479" s="1" t="s">
        <v>5995</v>
      </c>
      <c r="M479" s="1" t="s">
        <v>5996</v>
      </c>
      <c r="N479" s="1" t="s">
        <v>5997</v>
      </c>
      <c r="O479" s="1" t="s">
        <v>5998</v>
      </c>
      <c r="P479" s="1" t="s">
        <v>5985</v>
      </c>
    </row>
    <row r="480" spans="1:16" ht="14.25">
      <c r="A480" s="44">
        <v>479</v>
      </c>
      <c r="B480" s="1" t="s">
        <v>5999</v>
      </c>
      <c r="C480" s="1" t="s">
        <v>6000</v>
      </c>
      <c r="D480" s="1" t="s">
        <v>6001</v>
      </c>
      <c r="E480" s="1" t="s">
        <v>6002</v>
      </c>
      <c r="F480" s="1" t="s">
        <v>6003</v>
      </c>
      <c r="G480" s="1" t="s">
        <v>6004</v>
      </c>
      <c r="H480" s="1" t="s">
        <v>6005</v>
      </c>
      <c r="I480" s="1" t="s">
        <v>6006</v>
      </c>
      <c r="J480" s="1" t="s">
        <v>6007</v>
      </c>
      <c r="K480" s="1" t="s">
        <v>6008</v>
      </c>
      <c r="L480" s="1" t="s">
        <v>6009</v>
      </c>
      <c r="M480" s="1" t="s">
        <v>6010</v>
      </c>
      <c r="N480" s="1" t="s">
        <v>6011</v>
      </c>
      <c r="O480" s="1" t="s">
        <v>6012</v>
      </c>
      <c r="P480" s="1" t="s">
        <v>5999</v>
      </c>
    </row>
    <row r="481" spans="1:16" ht="14.25">
      <c r="A481" s="44">
        <v>480</v>
      </c>
      <c r="B481" s="1" t="s">
        <v>6013</v>
      </c>
      <c r="C481" s="1" t="s">
        <v>6014</v>
      </c>
      <c r="D481" s="1" t="s">
        <v>6015</v>
      </c>
      <c r="E481" s="1" t="s">
        <v>6016</v>
      </c>
      <c r="F481" s="1" t="s">
        <v>6017</v>
      </c>
      <c r="G481" s="1" t="s">
        <v>6018</v>
      </c>
      <c r="H481" s="1" t="s">
        <v>6019</v>
      </c>
      <c r="I481" s="1" t="s">
        <v>6020</v>
      </c>
      <c r="J481" s="1" t="s">
        <v>6021</v>
      </c>
      <c r="K481" s="1" t="s">
        <v>6022</v>
      </c>
      <c r="L481" s="1" t="s">
        <v>6023</v>
      </c>
      <c r="M481" s="1" t="s">
        <v>6024</v>
      </c>
      <c r="N481" s="1" t="s">
        <v>6025</v>
      </c>
      <c r="O481" s="1" t="s">
        <v>6026</v>
      </c>
      <c r="P481" s="1" t="s">
        <v>6013</v>
      </c>
    </row>
    <row r="482" spans="1:16" ht="14.25">
      <c r="A482" s="44">
        <v>481</v>
      </c>
      <c r="B482" s="1" t="s">
        <v>6027</v>
      </c>
      <c r="C482" s="1" t="s">
        <v>6028</v>
      </c>
      <c r="D482" s="1" t="s">
        <v>6029</v>
      </c>
      <c r="E482" s="1" t="s">
        <v>6027</v>
      </c>
      <c r="F482" s="1" t="s">
        <v>6027</v>
      </c>
      <c r="G482" s="1" t="s">
        <v>6030</v>
      </c>
      <c r="H482" s="1" t="s">
        <v>6031</v>
      </c>
      <c r="I482" s="1" t="s">
        <v>6032</v>
      </c>
      <c r="J482" s="1" t="s">
        <v>6032</v>
      </c>
      <c r="K482" s="1" t="s">
        <v>6033</v>
      </c>
      <c r="L482" s="1" t="s">
        <v>6034</v>
      </c>
      <c r="M482" s="1" t="s">
        <v>6032</v>
      </c>
      <c r="N482" s="1" t="s">
        <v>6035</v>
      </c>
      <c r="O482" s="1" t="s">
        <v>6036</v>
      </c>
      <c r="P482" s="1" t="s">
        <v>6027</v>
      </c>
    </row>
    <row r="483" spans="1:16" ht="14.25">
      <c r="A483" s="44">
        <v>482</v>
      </c>
      <c r="B483" s="1" t="s">
        <v>6037</v>
      </c>
      <c r="C483" s="1" t="s">
        <v>6038</v>
      </c>
      <c r="D483" s="1" t="s">
        <v>6039</v>
      </c>
      <c r="E483" s="1" t="s">
        <v>6040</v>
      </c>
      <c r="F483" s="1" t="s">
        <v>6041</v>
      </c>
      <c r="G483" s="1" t="s">
        <v>6042</v>
      </c>
      <c r="H483" s="1" t="s">
        <v>6043</v>
      </c>
      <c r="I483" s="1" t="s">
        <v>6044</v>
      </c>
      <c r="J483" s="1" t="s">
        <v>6045</v>
      </c>
      <c r="K483" s="1" t="s">
        <v>6046</v>
      </c>
      <c r="L483" s="1" t="s">
        <v>6047</v>
      </c>
      <c r="M483" s="1" t="s">
        <v>6048</v>
      </c>
      <c r="N483" s="1" t="s">
        <v>6049</v>
      </c>
      <c r="O483" s="1" t="s">
        <v>6050</v>
      </c>
      <c r="P483" s="1" t="s">
        <v>6037</v>
      </c>
    </row>
    <row r="484" spans="1:16" ht="14.25">
      <c r="A484" s="44">
        <v>483</v>
      </c>
      <c r="B484" s="1" t="s">
        <v>6051</v>
      </c>
      <c r="C484" s="1" t="s">
        <v>6052</v>
      </c>
      <c r="D484" s="1" t="s">
        <v>6053</v>
      </c>
      <c r="E484" s="1" t="s">
        <v>6054</v>
      </c>
      <c r="F484" s="1" t="s">
        <v>6055</v>
      </c>
      <c r="G484" s="1" t="s">
        <v>6056</v>
      </c>
      <c r="H484" s="1" t="s">
        <v>6057</v>
      </c>
      <c r="I484" s="1" t="s">
        <v>6058</v>
      </c>
      <c r="J484" s="1" t="s">
        <v>6059</v>
      </c>
      <c r="K484" s="1" t="s">
        <v>6060</v>
      </c>
      <c r="L484" s="1" t="s">
        <v>6061</v>
      </c>
      <c r="M484" s="1" t="s">
        <v>6062</v>
      </c>
      <c r="N484" s="1" t="s">
        <v>6063</v>
      </c>
      <c r="O484" s="1" t="s">
        <v>6064</v>
      </c>
      <c r="P484" s="1" t="s">
        <v>6051</v>
      </c>
    </row>
    <row r="485" spans="1:16" ht="14.25">
      <c r="A485" s="44">
        <v>484</v>
      </c>
      <c r="B485" s="1" t="s">
        <v>6065</v>
      </c>
      <c r="C485" s="1" t="s">
        <v>6066</v>
      </c>
      <c r="D485" s="1" t="s">
        <v>6067</v>
      </c>
      <c r="E485" s="1" t="s">
        <v>6068</v>
      </c>
      <c r="F485" s="1" t="s">
        <v>6069</v>
      </c>
      <c r="G485" s="1" t="s">
        <v>6070</v>
      </c>
      <c r="H485" s="1" t="s">
        <v>6071</v>
      </c>
      <c r="I485" s="1" t="s">
        <v>6072</v>
      </c>
      <c r="J485" s="1" t="s">
        <v>6073</v>
      </c>
      <c r="K485" s="1" t="s">
        <v>6074</v>
      </c>
      <c r="L485" s="1" t="s">
        <v>6075</v>
      </c>
      <c r="M485" s="1" t="s">
        <v>6076</v>
      </c>
      <c r="N485" s="1" t="s">
        <v>6077</v>
      </c>
      <c r="O485" s="1" t="s">
        <v>6078</v>
      </c>
      <c r="P485" s="1" t="s">
        <v>6065</v>
      </c>
    </row>
    <row r="486" spans="1:16" ht="16.5">
      <c r="A486" s="44">
        <v>485</v>
      </c>
      <c r="B486" s="1" t="s">
        <v>6079</v>
      </c>
      <c r="C486" s="1" t="s">
        <v>6080</v>
      </c>
      <c r="D486" s="1" t="s">
        <v>6081</v>
      </c>
      <c r="E486" s="1" t="s">
        <v>6082</v>
      </c>
      <c r="F486" s="1" t="s">
        <v>6083</v>
      </c>
      <c r="G486" s="1" t="s">
        <v>6084</v>
      </c>
      <c r="H486" s="1" t="s">
        <v>6085</v>
      </c>
      <c r="I486" s="1" t="s">
        <v>6086</v>
      </c>
      <c r="J486" s="1" t="s">
        <v>6087</v>
      </c>
      <c r="K486" s="1" t="s">
        <v>6088</v>
      </c>
      <c r="L486" s="1" t="s">
        <v>6089</v>
      </c>
      <c r="M486" s="1" t="s">
        <v>6090</v>
      </c>
      <c r="N486" s="1" t="s">
        <v>6091</v>
      </c>
      <c r="O486" s="1" t="s">
        <v>6092</v>
      </c>
      <c r="P486" s="1" t="s">
        <v>6079</v>
      </c>
    </row>
    <row r="487" spans="1:16" ht="14.25">
      <c r="A487" s="44">
        <v>486</v>
      </c>
      <c r="B487" s="1" t="s">
        <v>6093</v>
      </c>
      <c r="C487" s="1" t="s">
        <v>6094</v>
      </c>
      <c r="D487" s="1" t="s">
        <v>6095</v>
      </c>
      <c r="E487" s="1" t="s">
        <v>6096</v>
      </c>
      <c r="F487" s="1" t="s">
        <v>6097</v>
      </c>
      <c r="G487" s="1" t="s">
        <v>6098</v>
      </c>
      <c r="H487" s="1" t="s">
        <v>6099</v>
      </c>
      <c r="I487" s="1" t="s">
        <v>6097</v>
      </c>
      <c r="J487" s="1" t="s">
        <v>6100</v>
      </c>
      <c r="K487" s="1" t="s">
        <v>6101</v>
      </c>
      <c r="L487" s="1" t="s">
        <v>6102</v>
      </c>
      <c r="M487" s="1" t="s">
        <v>6103</v>
      </c>
      <c r="N487" s="1" t="s">
        <v>6104</v>
      </c>
      <c r="O487" s="1" t="s">
        <v>6105</v>
      </c>
      <c r="P487" s="1" t="s">
        <v>6093</v>
      </c>
    </row>
    <row r="488" spans="1:16" ht="14.25">
      <c r="A488" s="44">
        <v>487</v>
      </c>
      <c r="B488" s="1" t="s">
        <v>6106</v>
      </c>
      <c r="C488" s="1" t="s">
        <v>6107</v>
      </c>
      <c r="D488" s="1" t="s">
        <v>6108</v>
      </c>
      <c r="E488" s="1" t="s">
        <v>6109</v>
      </c>
      <c r="F488" s="1" t="s">
        <v>6110</v>
      </c>
      <c r="G488" s="1" t="s">
        <v>6111</v>
      </c>
      <c r="H488" s="1" t="s">
        <v>6112</v>
      </c>
      <c r="I488" s="1" t="s">
        <v>6113</v>
      </c>
      <c r="J488" s="1" t="s">
        <v>6114</v>
      </c>
      <c r="K488" s="1" t="s">
        <v>6115</v>
      </c>
      <c r="L488" s="1" t="s">
        <v>6116</v>
      </c>
      <c r="M488" s="1" t="s">
        <v>6117</v>
      </c>
      <c r="N488" s="1" t="s">
        <v>6118</v>
      </c>
      <c r="O488" s="1" t="s">
        <v>6119</v>
      </c>
      <c r="P488" s="1" t="s">
        <v>6106</v>
      </c>
    </row>
    <row r="489" spans="1:16" ht="14.25">
      <c r="A489" s="44">
        <v>488</v>
      </c>
      <c r="B489" s="1" t="s">
        <v>6120</v>
      </c>
      <c r="C489" s="1" t="s">
        <v>6121</v>
      </c>
      <c r="D489" s="1" t="s">
        <v>6122</v>
      </c>
      <c r="E489" s="1" t="s">
        <v>6123</v>
      </c>
      <c r="F489" s="1" t="s">
        <v>6124</v>
      </c>
      <c r="G489" s="1" t="s">
        <v>6125</v>
      </c>
      <c r="H489" s="1" t="s">
        <v>6126</v>
      </c>
      <c r="I489" s="1" t="s">
        <v>6127</v>
      </c>
      <c r="J489" s="1" t="s">
        <v>6128</v>
      </c>
      <c r="K489" s="1" t="s">
        <v>6129</v>
      </c>
      <c r="L489" s="1" t="s">
        <v>6130</v>
      </c>
      <c r="M489" s="1" t="s">
        <v>6131</v>
      </c>
      <c r="N489" s="1" t="s">
        <v>6132</v>
      </c>
      <c r="O489" s="1" t="s">
        <v>6133</v>
      </c>
      <c r="P489" s="1" t="s">
        <v>6120</v>
      </c>
    </row>
    <row r="490" spans="1:16" ht="14.25">
      <c r="A490" s="44">
        <v>489</v>
      </c>
      <c r="B490" s="1" t="s">
        <v>6134</v>
      </c>
      <c r="C490" s="1" t="s">
        <v>6135</v>
      </c>
      <c r="D490" s="1" t="s">
        <v>6136</v>
      </c>
      <c r="E490" s="1" t="s">
        <v>6137</v>
      </c>
      <c r="F490" s="1" t="s">
        <v>6138</v>
      </c>
      <c r="G490" s="1" t="s">
        <v>6139</v>
      </c>
      <c r="H490" s="1" t="s">
        <v>6140</v>
      </c>
      <c r="I490" s="1" t="s">
        <v>6141</v>
      </c>
      <c r="J490" s="1" t="s">
        <v>6142</v>
      </c>
      <c r="K490" s="1" t="s">
        <v>6143</v>
      </c>
      <c r="L490" s="1" t="s">
        <v>6144</v>
      </c>
      <c r="M490" s="1" t="s">
        <v>6145</v>
      </c>
      <c r="N490" s="1" t="s">
        <v>6146</v>
      </c>
      <c r="O490" s="1" t="s">
        <v>6147</v>
      </c>
      <c r="P490" s="1" t="s">
        <v>6134</v>
      </c>
    </row>
    <row r="491" spans="1:16" ht="14.25">
      <c r="A491" s="44">
        <v>490</v>
      </c>
      <c r="B491" s="1" t="s">
        <v>6148</v>
      </c>
      <c r="C491" s="1" t="s">
        <v>6149</v>
      </c>
      <c r="D491" s="1" t="s">
        <v>6150</v>
      </c>
      <c r="E491" s="1" t="s">
        <v>6151</v>
      </c>
      <c r="F491" s="1" t="s">
        <v>6152</v>
      </c>
      <c r="G491" s="1" t="s">
        <v>6153</v>
      </c>
      <c r="H491" s="1" t="s">
        <v>6154</v>
      </c>
      <c r="I491" s="1" t="s">
        <v>6155</v>
      </c>
      <c r="J491" s="1" t="s">
        <v>6156</v>
      </c>
      <c r="K491" s="1" t="s">
        <v>6157</v>
      </c>
      <c r="L491" s="1" t="s">
        <v>6158</v>
      </c>
      <c r="M491" s="1" t="s">
        <v>6159</v>
      </c>
      <c r="N491" s="1" t="s">
        <v>6160</v>
      </c>
      <c r="O491" s="1" t="s">
        <v>6161</v>
      </c>
      <c r="P491" s="1" t="s">
        <v>6148</v>
      </c>
    </row>
    <row r="492" spans="1:16" ht="14.25">
      <c r="A492" s="44">
        <v>491</v>
      </c>
      <c r="B492" s="1" t="s">
        <v>6162</v>
      </c>
      <c r="C492" s="1" t="s">
        <v>6163</v>
      </c>
      <c r="D492" s="1" t="s">
        <v>6164</v>
      </c>
      <c r="E492" s="1" t="s">
        <v>6165</v>
      </c>
      <c r="F492" s="1" t="s">
        <v>6166</v>
      </c>
      <c r="G492" s="1" t="s">
        <v>6167</v>
      </c>
      <c r="H492" s="1" t="s">
        <v>6168</v>
      </c>
      <c r="I492" s="1" t="s">
        <v>6169</v>
      </c>
      <c r="J492" s="1" t="s">
        <v>6170</v>
      </c>
      <c r="K492" s="1" t="s">
        <v>6171</v>
      </c>
      <c r="L492" s="1" t="s">
        <v>6172</v>
      </c>
      <c r="M492" s="1" t="s">
        <v>6173</v>
      </c>
      <c r="N492" s="1" t="s">
        <v>6174</v>
      </c>
      <c r="O492" s="1" t="s">
        <v>6175</v>
      </c>
      <c r="P492" s="1" t="s">
        <v>6162</v>
      </c>
    </row>
    <row r="493" spans="1:16" ht="14.25">
      <c r="A493" s="44">
        <v>492</v>
      </c>
      <c r="B493" s="1" t="s">
        <v>6176</v>
      </c>
      <c r="C493" s="1" t="s">
        <v>6177</v>
      </c>
      <c r="D493" s="1" t="s">
        <v>6178</v>
      </c>
      <c r="E493" s="1" t="s">
        <v>6179</v>
      </c>
      <c r="F493" s="1" t="s">
        <v>6180</v>
      </c>
      <c r="G493" s="1" t="s">
        <v>6181</v>
      </c>
      <c r="H493" s="1" t="s">
        <v>6182</v>
      </c>
      <c r="I493" s="1" t="s">
        <v>6183</v>
      </c>
      <c r="J493" s="1" t="s">
        <v>6184</v>
      </c>
      <c r="K493" s="1" t="s">
        <v>6185</v>
      </c>
      <c r="L493" s="1" t="s">
        <v>6186</v>
      </c>
      <c r="M493" s="1" t="s">
        <v>6187</v>
      </c>
      <c r="N493" s="1" t="s">
        <v>6188</v>
      </c>
      <c r="O493" s="1" t="s">
        <v>6189</v>
      </c>
      <c r="P493" s="1" t="s">
        <v>6176</v>
      </c>
    </row>
    <row r="494" spans="1:16" ht="14.25">
      <c r="A494" s="44">
        <v>493</v>
      </c>
      <c r="B494" s="1" t="s">
        <v>6190</v>
      </c>
      <c r="C494" s="1" t="s">
        <v>6191</v>
      </c>
      <c r="D494" s="1" t="s">
        <v>6192</v>
      </c>
      <c r="E494" s="1" t="s">
        <v>6193</v>
      </c>
      <c r="F494" s="1" t="s">
        <v>6194</v>
      </c>
      <c r="G494" s="1" t="s">
        <v>6195</v>
      </c>
      <c r="H494" s="1" t="s">
        <v>6196</v>
      </c>
      <c r="I494" s="1" t="s">
        <v>6197</v>
      </c>
      <c r="J494" s="1" t="s">
        <v>6198</v>
      </c>
      <c r="K494" s="1" t="s">
        <v>6199</v>
      </c>
      <c r="L494" s="1" t="s">
        <v>6200</v>
      </c>
      <c r="M494" s="1" t="s">
        <v>6201</v>
      </c>
      <c r="N494" s="1" t="s">
        <v>6202</v>
      </c>
      <c r="O494" s="1" t="s">
        <v>6203</v>
      </c>
      <c r="P494" s="1" t="s">
        <v>6190</v>
      </c>
    </row>
    <row r="495" spans="1:16" ht="14.25">
      <c r="A495" s="44">
        <v>494</v>
      </c>
      <c r="B495" s="1" t="s">
        <v>6204</v>
      </c>
      <c r="C495" s="1" t="s">
        <v>6205</v>
      </c>
      <c r="D495" s="1" t="s">
        <v>6206</v>
      </c>
      <c r="E495" s="1" t="s">
        <v>6207</v>
      </c>
      <c r="F495" s="1" t="s">
        <v>6208</v>
      </c>
      <c r="G495" s="1" t="s">
        <v>6209</v>
      </c>
      <c r="H495" s="1" t="s">
        <v>6210</v>
      </c>
      <c r="I495" s="1" t="s">
        <v>6211</v>
      </c>
      <c r="J495" s="1" t="s">
        <v>6212</v>
      </c>
      <c r="K495" s="1" t="s">
        <v>6213</v>
      </c>
      <c r="L495" s="1" t="s">
        <v>6214</v>
      </c>
      <c r="M495" s="1" t="s">
        <v>6215</v>
      </c>
      <c r="N495" s="1" t="s">
        <v>6216</v>
      </c>
      <c r="O495" s="1" t="s">
        <v>6217</v>
      </c>
      <c r="P495" s="1" t="s">
        <v>6204</v>
      </c>
    </row>
    <row r="496" spans="1:16" ht="14.25">
      <c r="A496" s="44">
        <v>495</v>
      </c>
      <c r="B496" s="1" t="s">
        <v>6218</v>
      </c>
      <c r="C496" s="1" t="s">
        <v>6219</v>
      </c>
      <c r="D496" s="1" t="s">
        <v>6220</v>
      </c>
      <c r="E496" s="1" t="s">
        <v>6221</v>
      </c>
      <c r="F496" s="1" t="s">
        <v>6222</v>
      </c>
      <c r="G496" s="1" t="s">
        <v>6223</v>
      </c>
      <c r="H496" s="1" t="s">
        <v>6224</v>
      </c>
      <c r="I496" s="1" t="s">
        <v>6225</v>
      </c>
      <c r="J496" s="1" t="s">
        <v>6226</v>
      </c>
      <c r="K496" s="1" t="s">
        <v>6227</v>
      </c>
      <c r="L496" s="1" t="s">
        <v>6228</v>
      </c>
      <c r="M496" s="1" t="s">
        <v>6229</v>
      </c>
      <c r="N496" s="1" t="s">
        <v>6230</v>
      </c>
      <c r="O496" s="1" t="s">
        <v>6231</v>
      </c>
      <c r="P496" s="1" t="s">
        <v>6218</v>
      </c>
    </row>
    <row r="497" spans="1:16" ht="14.25">
      <c r="A497" s="44">
        <v>496</v>
      </c>
      <c r="B497" s="1" t="s">
        <v>6232</v>
      </c>
      <c r="C497" s="1" t="s">
        <v>6233</v>
      </c>
      <c r="D497" s="1" t="s">
        <v>6234</v>
      </c>
      <c r="E497" s="1" t="s">
        <v>6235</v>
      </c>
      <c r="F497" s="1" t="s">
        <v>6236</v>
      </c>
      <c r="G497" s="1" t="s">
        <v>3421</v>
      </c>
      <c r="H497" s="1" t="s">
        <v>6237</v>
      </c>
      <c r="I497" s="1" t="s">
        <v>6238</v>
      </c>
      <c r="J497" s="1" t="s">
        <v>6232</v>
      </c>
      <c r="K497" s="1" t="s">
        <v>6239</v>
      </c>
      <c r="L497" s="1" t="s">
        <v>6232</v>
      </c>
      <c r="M497" s="1" t="s">
        <v>6232</v>
      </c>
      <c r="N497" s="1" t="s">
        <v>6232</v>
      </c>
      <c r="O497" s="1" t="s">
        <v>6239</v>
      </c>
      <c r="P497" s="1" t="s">
        <v>6232</v>
      </c>
    </row>
    <row r="498" spans="1:16" ht="14.25">
      <c r="A498" s="44">
        <v>497</v>
      </c>
      <c r="B498" s="1" t="s">
        <v>6240</v>
      </c>
      <c r="C498" s="1" t="s">
        <v>6233</v>
      </c>
      <c r="D498" s="1" t="s">
        <v>6234</v>
      </c>
      <c r="E498" s="1" t="s">
        <v>6241</v>
      </c>
      <c r="F498" s="1" t="s">
        <v>6242</v>
      </c>
      <c r="G498" s="1" t="s">
        <v>6243</v>
      </c>
      <c r="H498" s="1" t="s">
        <v>6244</v>
      </c>
      <c r="I498" s="1" t="s">
        <v>6245</v>
      </c>
      <c r="J498" s="1" t="s">
        <v>6240</v>
      </c>
      <c r="K498" s="1" t="s">
        <v>6246</v>
      </c>
      <c r="L498" s="1" t="s">
        <v>6240</v>
      </c>
      <c r="M498" s="1" t="s">
        <v>6240</v>
      </c>
      <c r="N498" s="1" t="s">
        <v>6247</v>
      </c>
      <c r="O498" s="1" t="s">
        <v>6248</v>
      </c>
      <c r="P498" s="1" t="s">
        <v>6240</v>
      </c>
    </row>
    <row r="499" spans="1:16" ht="14.25">
      <c r="A499" s="44">
        <v>498</v>
      </c>
      <c r="B499" s="1" t="s">
        <v>6249</v>
      </c>
      <c r="C499" s="1" t="s">
        <v>6250</v>
      </c>
      <c r="D499" s="1" t="s">
        <v>6251</v>
      </c>
      <c r="E499" s="1" t="s">
        <v>6252</v>
      </c>
      <c r="F499" s="1" t="s">
        <v>6253</v>
      </c>
      <c r="G499" s="1" t="s">
        <v>6254</v>
      </c>
      <c r="H499" s="1" t="s">
        <v>6255</v>
      </c>
      <c r="I499" s="1" t="s">
        <v>6256</v>
      </c>
      <c r="J499" s="1" t="s">
        <v>6249</v>
      </c>
      <c r="K499" s="1" t="s">
        <v>6257</v>
      </c>
      <c r="L499" s="1" t="s">
        <v>6258</v>
      </c>
      <c r="M499" s="1" t="s">
        <v>6249</v>
      </c>
      <c r="N499" s="1" t="s">
        <v>6249</v>
      </c>
      <c r="O499" s="1" t="s">
        <v>6257</v>
      </c>
      <c r="P499" s="1" t="s">
        <v>6249</v>
      </c>
    </row>
    <row r="500" spans="1:16" ht="14.25">
      <c r="A500" s="44">
        <v>499</v>
      </c>
      <c r="B500" s="1" t="s">
        <v>6259</v>
      </c>
      <c r="C500" s="1" t="s">
        <v>6260</v>
      </c>
      <c r="D500" s="1" t="s">
        <v>6261</v>
      </c>
      <c r="E500" s="1" t="s">
        <v>6262</v>
      </c>
      <c r="F500" s="1" t="s">
        <v>6263</v>
      </c>
      <c r="G500" s="1" t="s">
        <v>6264</v>
      </c>
      <c r="H500" s="1" t="s">
        <v>6265</v>
      </c>
      <c r="I500" s="1" t="s">
        <v>6266</v>
      </c>
      <c r="J500" s="1" t="s">
        <v>6267</v>
      </c>
      <c r="K500" s="1" t="s">
        <v>6268</v>
      </c>
      <c r="L500" s="1" t="s">
        <v>6269</v>
      </c>
      <c r="M500" s="1" t="s">
        <v>6270</v>
      </c>
      <c r="N500" s="1" t="s">
        <v>6271</v>
      </c>
      <c r="O500" s="1" t="s">
        <v>6272</v>
      </c>
      <c r="P500" s="1" t="s">
        <v>6259</v>
      </c>
    </row>
    <row r="501" spans="1:16" ht="14.25">
      <c r="A501" s="44">
        <v>500</v>
      </c>
      <c r="B501" s="1" t="s">
        <v>6263</v>
      </c>
      <c r="C501" s="1" t="s">
        <v>6260</v>
      </c>
      <c r="D501" s="1" t="s">
        <v>6273</v>
      </c>
      <c r="E501" s="1" t="s">
        <v>6274</v>
      </c>
      <c r="F501" s="1" t="s">
        <v>6263</v>
      </c>
      <c r="G501" s="1" t="s">
        <v>6275</v>
      </c>
      <c r="H501" s="1" t="s">
        <v>6276</v>
      </c>
      <c r="I501" s="1" t="s">
        <v>6277</v>
      </c>
      <c r="J501" s="1" t="s">
        <v>6278</v>
      </c>
      <c r="K501" s="1" t="s">
        <v>6279</v>
      </c>
      <c r="L501" s="1" t="s">
        <v>6280</v>
      </c>
      <c r="M501" s="1" t="s">
        <v>6281</v>
      </c>
      <c r="N501" s="1" t="s">
        <v>6282</v>
      </c>
      <c r="O501" s="1" t="s">
        <v>6283</v>
      </c>
      <c r="P501" s="1" t="s">
        <v>6263</v>
      </c>
    </row>
    <row r="502" spans="1:16" ht="14.25">
      <c r="A502" s="44">
        <v>501</v>
      </c>
      <c r="B502" s="1" t="s">
        <v>6284</v>
      </c>
      <c r="C502" s="1" t="s">
        <v>6285</v>
      </c>
      <c r="D502" s="1" t="s">
        <v>6286</v>
      </c>
      <c r="E502" s="1" t="s">
        <v>6287</v>
      </c>
      <c r="F502" s="1" t="s">
        <v>6288</v>
      </c>
      <c r="G502" s="1" t="s">
        <v>6289</v>
      </c>
      <c r="H502" s="1" t="s">
        <v>6290</v>
      </c>
      <c r="I502" s="1" t="s">
        <v>6291</v>
      </c>
      <c r="J502" s="1" t="s">
        <v>6292</v>
      </c>
      <c r="K502" s="1" t="s">
        <v>6293</v>
      </c>
      <c r="L502" s="1" t="s">
        <v>6294</v>
      </c>
      <c r="M502" s="1" t="s">
        <v>6295</v>
      </c>
      <c r="N502" s="1" t="s">
        <v>6296</v>
      </c>
      <c r="O502" s="1" t="s">
        <v>6297</v>
      </c>
      <c r="P502" s="1" t="s">
        <v>6284</v>
      </c>
    </row>
    <row r="503" spans="1:16" ht="14.25">
      <c r="A503" s="44">
        <v>502</v>
      </c>
      <c r="B503" s="1" t="s">
        <v>6298</v>
      </c>
      <c r="C503" s="1" t="s">
        <v>6299</v>
      </c>
      <c r="D503" s="1" t="s">
        <v>6300</v>
      </c>
      <c r="E503" s="1" t="s">
        <v>6301</v>
      </c>
      <c r="F503" s="1" t="s">
        <v>6302</v>
      </c>
      <c r="G503" s="1" t="s">
        <v>6303</v>
      </c>
      <c r="H503" s="1" t="s">
        <v>6304</v>
      </c>
      <c r="I503" s="1" t="s">
        <v>6305</v>
      </c>
      <c r="J503" s="1" t="s">
        <v>6306</v>
      </c>
      <c r="K503" s="1" t="s">
        <v>6307</v>
      </c>
      <c r="L503" s="1" t="s">
        <v>6308</v>
      </c>
      <c r="M503" s="1" t="s">
        <v>6309</v>
      </c>
      <c r="N503" s="1" t="s">
        <v>6310</v>
      </c>
      <c r="O503" s="1" t="s">
        <v>6311</v>
      </c>
      <c r="P503" s="1" t="s">
        <v>6298</v>
      </c>
    </row>
    <row r="504" spans="1:16" ht="14.25">
      <c r="A504" s="44">
        <v>503</v>
      </c>
      <c r="B504" s="1" t="s">
        <v>6312</v>
      </c>
      <c r="C504" s="1" t="s">
        <v>6313</v>
      </c>
      <c r="D504" s="1" t="s">
        <v>6314</v>
      </c>
      <c r="E504" s="1" t="s">
        <v>6315</v>
      </c>
      <c r="F504" s="1" t="s">
        <v>6316</v>
      </c>
      <c r="G504" s="1" t="s">
        <v>6317</v>
      </c>
      <c r="H504" s="1" t="s">
        <v>6318</v>
      </c>
      <c r="I504" s="1" t="s">
        <v>6319</v>
      </c>
      <c r="J504" s="1" t="s">
        <v>6320</v>
      </c>
      <c r="K504" s="1" t="s">
        <v>6321</v>
      </c>
      <c r="L504" s="1" t="s">
        <v>6322</v>
      </c>
      <c r="M504" s="1" t="s">
        <v>6323</v>
      </c>
      <c r="N504" s="1" t="s">
        <v>6324</v>
      </c>
      <c r="O504" s="1" t="s">
        <v>6325</v>
      </c>
      <c r="P504" s="1" t="s">
        <v>6312</v>
      </c>
    </row>
    <row r="505" spans="1:16" ht="14.25">
      <c r="A505" s="44">
        <v>504</v>
      </c>
      <c r="B505" s="1" t="s">
        <v>6326</v>
      </c>
      <c r="C505" s="1" t="s">
        <v>6327</v>
      </c>
      <c r="D505" s="1" t="s">
        <v>6328</v>
      </c>
      <c r="E505" s="1" t="s">
        <v>6329</v>
      </c>
      <c r="F505" s="1" t="s">
        <v>6330</v>
      </c>
      <c r="G505" s="1" t="s">
        <v>6331</v>
      </c>
      <c r="H505" s="1" t="s">
        <v>6332</v>
      </c>
      <c r="I505" s="1" t="s">
        <v>6333</v>
      </c>
      <c r="J505" s="1" t="s">
        <v>6334</v>
      </c>
      <c r="K505" s="1" t="s">
        <v>6335</v>
      </c>
      <c r="L505" s="1" t="s">
        <v>6336</v>
      </c>
      <c r="M505" s="1" t="s">
        <v>6337</v>
      </c>
      <c r="N505" s="1" t="s">
        <v>6338</v>
      </c>
      <c r="O505" s="1" t="s">
        <v>6339</v>
      </c>
      <c r="P505" s="1" t="s">
        <v>6326</v>
      </c>
    </row>
    <row r="506" spans="1:16" ht="14.25">
      <c r="A506" s="44">
        <v>505</v>
      </c>
      <c r="B506" s="1" t="s">
        <v>6340</v>
      </c>
      <c r="C506" s="1" t="s">
        <v>6341</v>
      </c>
      <c r="D506" s="1" t="s">
        <v>6342</v>
      </c>
      <c r="E506" s="1" t="s">
        <v>6343</v>
      </c>
      <c r="F506" s="1" t="s">
        <v>6344</v>
      </c>
      <c r="G506" s="1" t="s">
        <v>6345</v>
      </c>
      <c r="H506" s="1" t="s">
        <v>6346</v>
      </c>
      <c r="I506" s="1" t="s">
        <v>6347</v>
      </c>
      <c r="J506" s="1" t="s">
        <v>6348</v>
      </c>
      <c r="K506" s="1" t="s">
        <v>6349</v>
      </c>
      <c r="L506" s="1" t="s">
        <v>6350</v>
      </c>
      <c r="M506" s="1" t="s">
        <v>6351</v>
      </c>
      <c r="N506" s="1" t="s">
        <v>6352</v>
      </c>
      <c r="O506" s="1" t="s">
        <v>6353</v>
      </c>
      <c r="P506" s="1" t="s">
        <v>6340</v>
      </c>
    </row>
    <row r="507" spans="1:16" ht="14.25">
      <c r="A507" s="44">
        <v>506</v>
      </c>
      <c r="B507" s="1" t="s">
        <v>6354</v>
      </c>
      <c r="C507" s="1" t="s">
        <v>6355</v>
      </c>
      <c r="D507" s="1" t="s">
        <v>6356</v>
      </c>
      <c r="E507" s="1" t="s">
        <v>6357</v>
      </c>
      <c r="F507" s="1" t="s">
        <v>6358</v>
      </c>
      <c r="G507" s="1" t="s">
        <v>6359</v>
      </c>
      <c r="H507" s="1" t="s">
        <v>6360</v>
      </c>
      <c r="I507" s="1" t="s">
        <v>6361</v>
      </c>
      <c r="J507" s="1" t="s">
        <v>6362</v>
      </c>
      <c r="K507" s="1" t="s">
        <v>6363</v>
      </c>
      <c r="L507" s="1" t="s">
        <v>6364</v>
      </c>
      <c r="M507" s="1" t="s">
        <v>6365</v>
      </c>
      <c r="N507" s="1" t="s">
        <v>6366</v>
      </c>
      <c r="O507" s="1" t="s">
        <v>6367</v>
      </c>
      <c r="P507" s="1" t="s">
        <v>6354</v>
      </c>
    </row>
    <row r="508" spans="1:16" ht="14.25">
      <c r="A508" s="44">
        <v>507</v>
      </c>
      <c r="B508" s="1" t="s">
        <v>6368</v>
      </c>
      <c r="C508" s="1" t="s">
        <v>6369</v>
      </c>
      <c r="D508" s="1" t="s">
        <v>6370</v>
      </c>
      <c r="E508" s="1" t="s">
        <v>6371</v>
      </c>
      <c r="F508" s="1" t="s">
        <v>6372</v>
      </c>
      <c r="G508" s="1" t="s">
        <v>6373</v>
      </c>
      <c r="H508" s="1" t="s">
        <v>6374</v>
      </c>
      <c r="I508" s="1" t="s">
        <v>6375</v>
      </c>
      <c r="J508" s="1" t="s">
        <v>6376</v>
      </c>
      <c r="K508" s="1" t="s">
        <v>6377</v>
      </c>
      <c r="L508" s="1" t="s">
        <v>6378</v>
      </c>
      <c r="M508" s="1" t="s">
        <v>6379</v>
      </c>
      <c r="N508" s="1" t="s">
        <v>6380</v>
      </c>
      <c r="O508" s="1" t="s">
        <v>6381</v>
      </c>
      <c r="P508" s="1" t="s">
        <v>6368</v>
      </c>
    </row>
    <row r="509" spans="1:16" ht="14.25">
      <c r="A509" s="44">
        <v>508</v>
      </c>
      <c r="B509" s="1" t="s">
        <v>6382</v>
      </c>
      <c r="C509" s="1" t="s">
        <v>6383</v>
      </c>
      <c r="D509" s="1" t="s">
        <v>6384</v>
      </c>
      <c r="E509" s="1" t="s">
        <v>6385</v>
      </c>
      <c r="F509" s="1" t="s">
        <v>6386</v>
      </c>
      <c r="G509" s="1" t="s">
        <v>6387</v>
      </c>
      <c r="H509" s="1" t="s">
        <v>6388</v>
      </c>
      <c r="I509" s="1" t="s">
        <v>6389</v>
      </c>
      <c r="J509" s="1" t="s">
        <v>6390</v>
      </c>
      <c r="K509" s="1" t="s">
        <v>6391</v>
      </c>
      <c r="L509" s="1" t="s">
        <v>6392</v>
      </c>
      <c r="M509" s="1" t="s">
        <v>6393</v>
      </c>
      <c r="N509" s="1" t="s">
        <v>6394</v>
      </c>
      <c r="O509" s="1" t="s">
        <v>6395</v>
      </c>
      <c r="P509" s="1" t="s">
        <v>6382</v>
      </c>
    </row>
    <row r="510" spans="1:16" ht="14.25">
      <c r="A510" s="44">
        <v>509</v>
      </c>
      <c r="B510" s="1" t="s">
        <v>6396</v>
      </c>
      <c r="C510" s="1" t="s">
        <v>6397</v>
      </c>
      <c r="D510" s="1" t="s">
        <v>6398</v>
      </c>
      <c r="E510" s="1" t="s">
        <v>6399</v>
      </c>
      <c r="F510" s="1" t="s">
        <v>6400</v>
      </c>
      <c r="G510" s="1" t="s">
        <v>6401</v>
      </c>
      <c r="H510" s="1" t="s">
        <v>6402</v>
      </c>
      <c r="I510" s="1" t="s">
        <v>6403</v>
      </c>
      <c r="J510" s="1" t="s">
        <v>6404</v>
      </c>
      <c r="K510" s="1" t="s">
        <v>6405</v>
      </c>
      <c r="L510" s="1" t="s">
        <v>6406</v>
      </c>
      <c r="M510" s="1" t="s">
        <v>6407</v>
      </c>
      <c r="N510" s="1" t="s">
        <v>6408</v>
      </c>
      <c r="O510" s="1" t="s">
        <v>6409</v>
      </c>
      <c r="P510" s="1" t="s">
        <v>6396</v>
      </c>
    </row>
    <row r="511" spans="1:16" ht="14.25">
      <c r="A511" s="44">
        <v>510</v>
      </c>
      <c r="B511" s="1" t="s">
        <v>6410</v>
      </c>
      <c r="C511" s="1" t="s">
        <v>6411</v>
      </c>
      <c r="D511" s="1" t="s">
        <v>6412</v>
      </c>
      <c r="E511" s="1" t="s">
        <v>6413</v>
      </c>
      <c r="F511" s="1" t="s">
        <v>6414</v>
      </c>
      <c r="G511" s="1" t="s">
        <v>6415</v>
      </c>
      <c r="H511" s="1" t="s">
        <v>6416</v>
      </c>
      <c r="I511" s="1" t="s">
        <v>6417</v>
      </c>
      <c r="J511" s="1" t="s">
        <v>6418</v>
      </c>
      <c r="K511" s="1" t="s">
        <v>6419</v>
      </c>
      <c r="L511" s="1" t="s">
        <v>6420</v>
      </c>
      <c r="M511" s="1" t="s">
        <v>6421</v>
      </c>
      <c r="N511" s="1" t="s">
        <v>6422</v>
      </c>
      <c r="O511" s="1" t="s">
        <v>6423</v>
      </c>
      <c r="P511" s="1" t="s">
        <v>6410</v>
      </c>
    </row>
    <row r="512" spans="1:16" ht="14.25">
      <c r="A512" s="44">
        <v>511</v>
      </c>
      <c r="B512" s="1" t="s">
        <v>6424</v>
      </c>
      <c r="C512" s="1" t="s">
        <v>6425</v>
      </c>
      <c r="D512" s="1" t="s">
        <v>6426</v>
      </c>
      <c r="E512" s="1" t="s">
        <v>6427</v>
      </c>
      <c r="F512" s="1" t="s">
        <v>6428</v>
      </c>
      <c r="G512" s="1" t="s">
        <v>6429</v>
      </c>
      <c r="H512" s="1" t="s">
        <v>6430</v>
      </c>
      <c r="I512" s="1" t="s">
        <v>6431</v>
      </c>
      <c r="J512" s="1" t="s">
        <v>6432</v>
      </c>
      <c r="K512" s="1" t="s">
        <v>6433</v>
      </c>
      <c r="L512" s="1" t="s">
        <v>6434</v>
      </c>
      <c r="M512" s="1" t="s">
        <v>6435</v>
      </c>
      <c r="N512" s="1" t="s">
        <v>6436</v>
      </c>
      <c r="O512" s="1" t="s">
        <v>6437</v>
      </c>
      <c r="P512" s="1" t="s">
        <v>6424</v>
      </c>
    </row>
    <row r="513" spans="1:16" ht="14.25">
      <c r="A513" s="44">
        <v>512</v>
      </c>
      <c r="B513" s="1" t="s">
        <v>6438</v>
      </c>
      <c r="C513" s="1" t="s">
        <v>6439</v>
      </c>
      <c r="D513" s="1" t="s">
        <v>6440</v>
      </c>
      <c r="E513" s="1" t="s">
        <v>6441</v>
      </c>
      <c r="F513" s="1" t="s">
        <v>6442</v>
      </c>
      <c r="G513" s="1" t="s">
        <v>6443</v>
      </c>
      <c r="H513" s="1" t="s">
        <v>6444</v>
      </c>
      <c r="I513" s="1" t="s">
        <v>6445</v>
      </c>
      <c r="J513" s="1" t="s">
        <v>6446</v>
      </c>
      <c r="K513" s="1" t="s">
        <v>6447</v>
      </c>
      <c r="L513" s="1" t="s">
        <v>6448</v>
      </c>
      <c r="M513" s="1" t="s">
        <v>6449</v>
      </c>
      <c r="N513" s="1" t="s">
        <v>6450</v>
      </c>
      <c r="O513" s="1" t="s">
        <v>6451</v>
      </c>
      <c r="P513" s="1" t="s">
        <v>6438</v>
      </c>
    </row>
    <row r="514" spans="1:16" ht="14.25">
      <c r="A514" s="44">
        <v>513</v>
      </c>
      <c r="B514" s="1" t="s">
        <v>6452</v>
      </c>
      <c r="C514" s="1" t="s">
        <v>6453</v>
      </c>
      <c r="D514" s="1" t="s">
        <v>6454</v>
      </c>
      <c r="E514" s="1" t="s">
        <v>6455</v>
      </c>
      <c r="F514" s="1" t="s">
        <v>1467</v>
      </c>
      <c r="G514" s="1" t="s">
        <v>6456</v>
      </c>
      <c r="H514" s="1" t="s">
        <v>6457</v>
      </c>
      <c r="I514" s="1" t="s">
        <v>6458</v>
      </c>
      <c r="J514" s="1" t="s">
        <v>6459</v>
      </c>
      <c r="K514" s="1" t="s">
        <v>6460</v>
      </c>
      <c r="L514" s="1" t="s">
        <v>6461</v>
      </c>
      <c r="M514" s="1" t="s">
        <v>6462</v>
      </c>
      <c r="N514" s="1" t="s">
        <v>6463</v>
      </c>
      <c r="O514" s="1" t="s">
        <v>6464</v>
      </c>
      <c r="P514" s="1" t="s">
        <v>6452</v>
      </c>
    </row>
    <row r="515" spans="1:16" ht="14.25">
      <c r="A515" s="44">
        <v>514</v>
      </c>
      <c r="B515" s="1" t="s">
        <v>6465</v>
      </c>
      <c r="C515" s="1" t="s">
        <v>6466</v>
      </c>
      <c r="D515" s="1" t="s">
        <v>6467</v>
      </c>
      <c r="E515" s="1" t="s">
        <v>6468</v>
      </c>
      <c r="F515" s="1" t="s">
        <v>1467</v>
      </c>
      <c r="G515" s="1" t="s">
        <v>6469</v>
      </c>
      <c r="H515" s="1" t="s">
        <v>6470</v>
      </c>
      <c r="I515" s="1" t="s">
        <v>6471</v>
      </c>
      <c r="J515" s="1" t="s">
        <v>6472</v>
      </c>
      <c r="K515" s="1" t="s">
        <v>6473</v>
      </c>
      <c r="L515" s="1" t="s">
        <v>6474</v>
      </c>
      <c r="M515" s="1" t="s">
        <v>6475</v>
      </c>
      <c r="N515" s="1" t="s">
        <v>6476</v>
      </c>
      <c r="O515" s="1" t="s">
        <v>6477</v>
      </c>
      <c r="P515" s="1" t="s">
        <v>6465</v>
      </c>
    </row>
    <row r="516" spans="1:16" ht="14.25">
      <c r="A516" s="44">
        <v>515</v>
      </c>
      <c r="B516" s="1" t="s">
        <v>6478</v>
      </c>
      <c r="C516" s="1" t="s">
        <v>6479</v>
      </c>
      <c r="D516" s="1" t="s">
        <v>6480</v>
      </c>
      <c r="E516" s="1" t="s">
        <v>6481</v>
      </c>
      <c r="F516" s="1" t="s">
        <v>6482</v>
      </c>
      <c r="G516" s="1" t="s">
        <v>6483</v>
      </c>
      <c r="H516" s="1" t="s">
        <v>6484</v>
      </c>
      <c r="I516" s="1" t="s">
        <v>6485</v>
      </c>
      <c r="J516" s="1" t="s">
        <v>6486</v>
      </c>
      <c r="K516" s="1" t="s">
        <v>6487</v>
      </c>
      <c r="L516" s="1" t="s">
        <v>6488</v>
      </c>
      <c r="M516" s="1" t="s">
        <v>6478</v>
      </c>
      <c r="N516" s="1" t="s">
        <v>6489</v>
      </c>
      <c r="O516" s="1" t="s">
        <v>6490</v>
      </c>
      <c r="P516" s="1" t="s">
        <v>6478</v>
      </c>
    </row>
    <row r="517" spans="1:16" ht="14.25">
      <c r="A517" s="44">
        <v>516</v>
      </c>
      <c r="B517" s="1" t="s">
        <v>1769</v>
      </c>
      <c r="C517" s="1" t="s">
        <v>6491</v>
      </c>
      <c r="D517" s="1" t="s">
        <v>1771</v>
      </c>
      <c r="E517" s="1" t="s">
        <v>6492</v>
      </c>
      <c r="F517" s="1" t="s">
        <v>6493</v>
      </c>
      <c r="G517" s="1" t="s">
        <v>6494</v>
      </c>
      <c r="H517" s="1" t="s">
        <v>6495</v>
      </c>
      <c r="I517" s="1" t="s">
        <v>6496</v>
      </c>
      <c r="J517" s="1" t="s">
        <v>6497</v>
      </c>
      <c r="K517" s="1" t="s">
        <v>6498</v>
      </c>
      <c r="L517" s="1" t="s">
        <v>6499</v>
      </c>
      <c r="M517" s="1" t="s">
        <v>6500</v>
      </c>
      <c r="N517" s="1" t="s">
        <v>6501</v>
      </c>
      <c r="O517" s="1" t="s">
        <v>1782</v>
      </c>
      <c r="P517" s="1" t="s">
        <v>1769</v>
      </c>
    </row>
    <row r="518" spans="1:16" ht="14.25">
      <c r="A518" s="44">
        <v>517</v>
      </c>
      <c r="B518" s="1" t="s">
        <v>6502</v>
      </c>
      <c r="C518" s="1" t="s">
        <v>6503</v>
      </c>
      <c r="D518" s="1" t="s">
        <v>6504</v>
      </c>
      <c r="E518" s="1" t="s">
        <v>6505</v>
      </c>
      <c r="F518" s="1" t="s">
        <v>6506</v>
      </c>
      <c r="G518" s="1" t="s">
        <v>6507</v>
      </c>
      <c r="H518" s="1" t="s">
        <v>6508</v>
      </c>
      <c r="I518" s="1" t="s">
        <v>6509</v>
      </c>
      <c r="J518" s="1" t="s">
        <v>6510</v>
      </c>
      <c r="K518" s="1" t="s">
        <v>6511</v>
      </c>
      <c r="L518" s="1" t="s">
        <v>6512</v>
      </c>
      <c r="M518" s="1" t="s">
        <v>6513</v>
      </c>
      <c r="N518" s="1" t="s">
        <v>6514</v>
      </c>
      <c r="O518" s="1" t="s">
        <v>6515</v>
      </c>
      <c r="P518" s="1" t="s">
        <v>6502</v>
      </c>
    </row>
    <row r="519" spans="1:16" ht="14.25">
      <c r="A519" s="44">
        <v>518</v>
      </c>
      <c r="B519" s="1" t="s">
        <v>6516</v>
      </c>
      <c r="C519" s="1" t="s">
        <v>6517</v>
      </c>
      <c r="D519" s="1" t="s">
        <v>6518</v>
      </c>
      <c r="E519" s="1" t="s">
        <v>6519</v>
      </c>
      <c r="F519" s="1" t="s">
        <v>5710</v>
      </c>
      <c r="G519" s="1" t="s">
        <v>6507</v>
      </c>
      <c r="H519" s="1" t="s">
        <v>6520</v>
      </c>
      <c r="I519" s="1" t="s">
        <v>6521</v>
      </c>
      <c r="J519" s="1" t="s">
        <v>6522</v>
      </c>
      <c r="K519" s="1" t="s">
        <v>6523</v>
      </c>
      <c r="L519" s="1" t="s">
        <v>6524</v>
      </c>
      <c r="M519" s="1" t="s">
        <v>6525</v>
      </c>
      <c r="N519" s="1" t="s">
        <v>6526</v>
      </c>
      <c r="O519" s="1" t="s">
        <v>6527</v>
      </c>
      <c r="P519" s="1" t="s">
        <v>6516</v>
      </c>
    </row>
    <row r="520" spans="1:16" ht="14.25">
      <c r="A520" s="44">
        <v>519</v>
      </c>
      <c r="B520" s="1" t="s">
        <v>6528</v>
      </c>
      <c r="C520" s="1" t="s">
        <v>6529</v>
      </c>
      <c r="D520" s="1" t="s">
        <v>6530</v>
      </c>
      <c r="E520" s="1" t="s">
        <v>6531</v>
      </c>
      <c r="F520" s="1" t="s">
        <v>6532</v>
      </c>
      <c r="G520" s="1" t="s">
        <v>6533</v>
      </c>
      <c r="H520" s="1" t="s">
        <v>6534</v>
      </c>
      <c r="I520" s="1" t="s">
        <v>6535</v>
      </c>
      <c r="J520" s="1" t="s">
        <v>6536</v>
      </c>
      <c r="K520" s="1" t="s">
        <v>6537</v>
      </c>
      <c r="L520" s="1" t="s">
        <v>6538</v>
      </c>
      <c r="M520" s="1" t="s">
        <v>6539</v>
      </c>
      <c r="N520" s="1" t="s">
        <v>6540</v>
      </c>
      <c r="O520" s="1" t="s">
        <v>6541</v>
      </c>
      <c r="P520" s="1" t="s">
        <v>6528</v>
      </c>
    </row>
    <row r="521" spans="1:16" ht="14.25">
      <c r="A521" s="44">
        <v>520</v>
      </c>
      <c r="B521" s="1" t="s">
        <v>6542</v>
      </c>
      <c r="C521" s="1" t="s">
        <v>6543</v>
      </c>
      <c r="D521" s="1" t="s">
        <v>6544</v>
      </c>
      <c r="E521" s="1" t="s">
        <v>6545</v>
      </c>
      <c r="F521" s="1" t="s">
        <v>6546</v>
      </c>
      <c r="G521" s="1" t="s">
        <v>6547</v>
      </c>
      <c r="H521" s="1" t="s">
        <v>6548</v>
      </c>
      <c r="I521" s="1" t="s">
        <v>6549</v>
      </c>
      <c r="J521" s="1" t="s">
        <v>6550</v>
      </c>
      <c r="K521" s="1" t="s">
        <v>6551</v>
      </c>
      <c r="L521" s="1" t="s">
        <v>6552</v>
      </c>
      <c r="M521" s="1" t="s">
        <v>6553</v>
      </c>
      <c r="N521" s="1" t="s">
        <v>6554</v>
      </c>
      <c r="O521" s="1" t="s">
        <v>6555</v>
      </c>
      <c r="P521" s="1" t="s">
        <v>6542</v>
      </c>
    </row>
    <row r="522" spans="1:16" ht="14.25">
      <c r="A522" s="44">
        <v>521</v>
      </c>
      <c r="B522" s="1" t="s">
        <v>6556</v>
      </c>
      <c r="C522" s="1" t="s">
        <v>6557</v>
      </c>
      <c r="D522" s="1" t="s">
        <v>6558</v>
      </c>
      <c r="E522" s="1" t="s">
        <v>6559</v>
      </c>
      <c r="F522" s="1" t="s">
        <v>6560</v>
      </c>
      <c r="G522" s="1" t="s">
        <v>6561</v>
      </c>
      <c r="H522" s="1" t="s">
        <v>6562</v>
      </c>
      <c r="I522" s="1" t="s">
        <v>6563</v>
      </c>
      <c r="J522" s="1" t="s">
        <v>6564</v>
      </c>
      <c r="K522" s="1" t="s">
        <v>6565</v>
      </c>
      <c r="L522" s="1" t="s">
        <v>6566</v>
      </c>
      <c r="M522" s="1" t="s">
        <v>6567</v>
      </c>
      <c r="N522" s="1" t="s">
        <v>6568</v>
      </c>
      <c r="O522" s="1" t="s">
        <v>6569</v>
      </c>
      <c r="P522" s="1" t="s">
        <v>6556</v>
      </c>
    </row>
    <row r="523" spans="1:16" ht="14.25">
      <c r="A523" s="44">
        <v>522</v>
      </c>
      <c r="B523" s="1" t="s">
        <v>6570</v>
      </c>
      <c r="C523" s="1" t="s">
        <v>6571</v>
      </c>
      <c r="D523" s="1" t="s">
        <v>6572</v>
      </c>
      <c r="E523" s="1" t="s">
        <v>6573</v>
      </c>
      <c r="F523" s="1" t="s">
        <v>6574</v>
      </c>
      <c r="G523" s="1" t="s">
        <v>6575</v>
      </c>
      <c r="H523" s="1" t="s">
        <v>6576</v>
      </c>
      <c r="I523" s="1" t="s">
        <v>6577</v>
      </c>
      <c r="J523" s="1" t="s">
        <v>6578</v>
      </c>
      <c r="K523" s="1" t="s">
        <v>6579</v>
      </c>
      <c r="L523" s="1" t="s">
        <v>6580</v>
      </c>
      <c r="M523" s="1" t="s">
        <v>6581</v>
      </c>
      <c r="N523" s="1" t="s">
        <v>6582</v>
      </c>
      <c r="O523" s="1" t="s">
        <v>6583</v>
      </c>
      <c r="P523" s="1" t="s">
        <v>6570</v>
      </c>
    </row>
    <row r="524" spans="1:16" ht="14.25">
      <c r="A524" s="44">
        <v>523</v>
      </c>
      <c r="B524" s="1" t="s">
        <v>6584</v>
      </c>
      <c r="C524" s="1" t="s">
        <v>6585</v>
      </c>
      <c r="D524" s="1" t="s">
        <v>6586</v>
      </c>
      <c r="E524" s="1" t="s">
        <v>6587</v>
      </c>
      <c r="F524" s="1" t="s">
        <v>6588</v>
      </c>
      <c r="G524" s="1" t="s">
        <v>6589</v>
      </c>
      <c r="H524" s="1" t="s">
        <v>6590</v>
      </c>
      <c r="I524" s="1" t="s">
        <v>6591</v>
      </c>
      <c r="J524" s="1" t="s">
        <v>6592</v>
      </c>
      <c r="K524" s="1" t="s">
        <v>6593</v>
      </c>
      <c r="L524" s="1" t="s">
        <v>6594</v>
      </c>
      <c r="M524" s="1" t="s">
        <v>6595</v>
      </c>
      <c r="N524" s="1" t="s">
        <v>6596</v>
      </c>
      <c r="O524" s="1" t="s">
        <v>6597</v>
      </c>
      <c r="P524" s="1" t="s">
        <v>6584</v>
      </c>
    </row>
    <row r="525" spans="1:16" ht="14.25">
      <c r="A525" s="44">
        <v>524</v>
      </c>
      <c r="B525" s="1" t="s">
        <v>6598</v>
      </c>
      <c r="C525" s="1" t="s">
        <v>6599</v>
      </c>
      <c r="D525" s="1" t="s">
        <v>6600</v>
      </c>
      <c r="E525" s="1" t="s">
        <v>6601</v>
      </c>
      <c r="F525" s="1" t="s">
        <v>6602</v>
      </c>
      <c r="G525" s="1" t="s">
        <v>6603</v>
      </c>
      <c r="H525" s="1" t="s">
        <v>6604</v>
      </c>
      <c r="I525" s="1" t="s">
        <v>6605</v>
      </c>
      <c r="J525" s="1" t="s">
        <v>6606</v>
      </c>
      <c r="K525" s="1" t="s">
        <v>6607</v>
      </c>
      <c r="L525" s="1" t="s">
        <v>6608</v>
      </c>
      <c r="M525" s="1" t="s">
        <v>6609</v>
      </c>
      <c r="N525" s="1" t="s">
        <v>6610</v>
      </c>
      <c r="O525" s="1" t="s">
        <v>6611</v>
      </c>
      <c r="P525" s="1" t="s">
        <v>6598</v>
      </c>
    </row>
    <row r="526" spans="1:16" ht="14.25">
      <c r="A526" s="44">
        <v>525</v>
      </c>
      <c r="B526" s="1" t="s">
        <v>6612</v>
      </c>
      <c r="C526" s="1" t="s">
        <v>6613</v>
      </c>
      <c r="D526" s="1" t="s">
        <v>6614</v>
      </c>
      <c r="E526" s="1" t="s">
        <v>6615</v>
      </c>
      <c r="F526" s="1" t="s">
        <v>6616</v>
      </c>
      <c r="G526" s="1" t="s">
        <v>6617</v>
      </c>
      <c r="H526" s="1" t="s">
        <v>6618</v>
      </c>
      <c r="I526" s="1" t="s">
        <v>6619</v>
      </c>
      <c r="J526" s="1" t="s">
        <v>6620</v>
      </c>
      <c r="K526" s="1" t="s">
        <v>6621</v>
      </c>
      <c r="L526" s="1" t="s">
        <v>6622</v>
      </c>
      <c r="M526" s="1" t="s">
        <v>6623</v>
      </c>
      <c r="N526" s="1" t="s">
        <v>6624</v>
      </c>
      <c r="O526" s="1" t="s">
        <v>6625</v>
      </c>
      <c r="P526" s="1" t="s">
        <v>6612</v>
      </c>
    </row>
    <row r="527" spans="1:16" ht="14.25">
      <c r="A527" s="44">
        <v>526</v>
      </c>
      <c r="B527" s="1" t="s">
        <v>6626</v>
      </c>
      <c r="C527" s="1" t="s">
        <v>6627</v>
      </c>
      <c r="D527" s="1" t="s">
        <v>6628</v>
      </c>
      <c r="E527" s="1" t="s">
        <v>6629</v>
      </c>
      <c r="F527" s="1" t="s">
        <v>6630</v>
      </c>
      <c r="G527" s="1" t="s">
        <v>6631</v>
      </c>
      <c r="H527" s="1" t="s">
        <v>6632</v>
      </c>
      <c r="I527" s="1" t="s">
        <v>6633</v>
      </c>
      <c r="J527" s="1" t="s">
        <v>6634</v>
      </c>
      <c r="K527" s="1" t="s">
        <v>6635</v>
      </c>
      <c r="L527" s="1" t="s">
        <v>6636</v>
      </c>
      <c r="M527" s="1" t="s">
        <v>6637</v>
      </c>
      <c r="N527" s="1" t="s">
        <v>6638</v>
      </c>
      <c r="O527" s="1" t="s">
        <v>6639</v>
      </c>
      <c r="P527" s="1" t="s">
        <v>6626</v>
      </c>
    </row>
    <row r="528" spans="1:16" ht="14.25">
      <c r="A528" s="44">
        <v>527</v>
      </c>
      <c r="B528" s="1" t="s">
        <v>6640</v>
      </c>
      <c r="C528" s="1" t="s">
        <v>6641</v>
      </c>
      <c r="D528" s="1" t="s">
        <v>6642</v>
      </c>
      <c r="E528" s="1" t="s">
        <v>6643</v>
      </c>
      <c r="F528" s="1" t="s">
        <v>6644</v>
      </c>
      <c r="G528" s="1" t="s">
        <v>6645</v>
      </c>
      <c r="H528" s="1" t="s">
        <v>6646</v>
      </c>
      <c r="I528" s="1" t="s">
        <v>6647</v>
      </c>
      <c r="J528" s="1" t="s">
        <v>6648</v>
      </c>
      <c r="K528" s="1" t="s">
        <v>6649</v>
      </c>
      <c r="L528" s="1" t="s">
        <v>6650</v>
      </c>
      <c r="M528" s="1" t="s">
        <v>6651</v>
      </c>
      <c r="N528" s="1" t="s">
        <v>6652</v>
      </c>
      <c r="O528" s="1" t="s">
        <v>6653</v>
      </c>
      <c r="P528" s="1" t="s">
        <v>6640</v>
      </c>
    </row>
    <row r="529" spans="1:16" ht="14.25">
      <c r="A529" s="44">
        <v>528</v>
      </c>
      <c r="B529" s="1" t="s">
        <v>6654</v>
      </c>
      <c r="C529" s="1" t="s">
        <v>6655</v>
      </c>
      <c r="D529" s="1" t="s">
        <v>6656</v>
      </c>
      <c r="E529" s="1" t="s">
        <v>6657</v>
      </c>
      <c r="F529" s="1" t="s">
        <v>6658</v>
      </c>
      <c r="G529" s="1" t="s">
        <v>6659</v>
      </c>
      <c r="H529" s="1" t="s">
        <v>6660</v>
      </c>
      <c r="I529" s="1" t="s">
        <v>6661</v>
      </c>
      <c r="J529" s="1" t="s">
        <v>6662</v>
      </c>
      <c r="K529" s="1" t="s">
        <v>6663</v>
      </c>
      <c r="L529" s="1" t="s">
        <v>6664</v>
      </c>
      <c r="M529" s="1" t="s">
        <v>6665</v>
      </c>
      <c r="N529" s="1" t="s">
        <v>6666</v>
      </c>
      <c r="O529" s="1" t="s">
        <v>6667</v>
      </c>
      <c r="P529" s="1" t="s">
        <v>6654</v>
      </c>
    </row>
    <row r="530" spans="1:16" ht="14.25">
      <c r="A530" s="44">
        <v>529</v>
      </c>
      <c r="B530" s="1" t="s">
        <v>6668</v>
      </c>
      <c r="C530" s="1" t="s">
        <v>6669</v>
      </c>
      <c r="D530" s="1" t="s">
        <v>6668</v>
      </c>
      <c r="E530" s="1" t="s">
        <v>6670</v>
      </c>
      <c r="F530" s="1" t="s">
        <v>6671</v>
      </c>
      <c r="G530" s="1" t="s">
        <v>6672</v>
      </c>
      <c r="H530" s="1" t="s">
        <v>6673</v>
      </c>
      <c r="I530" s="1" t="s">
        <v>6674</v>
      </c>
      <c r="J530" s="1" t="s">
        <v>6675</v>
      </c>
      <c r="K530" s="1" t="s">
        <v>6676</v>
      </c>
      <c r="L530" s="1" t="s">
        <v>6677</v>
      </c>
      <c r="M530" s="1" t="s">
        <v>6678</v>
      </c>
      <c r="N530" s="1" t="s">
        <v>6679</v>
      </c>
      <c r="O530" s="1" t="s">
        <v>6680</v>
      </c>
      <c r="P530" s="1" t="s">
        <v>6668</v>
      </c>
    </row>
    <row r="531" spans="1:16" ht="14.25">
      <c r="A531" s="44">
        <v>530</v>
      </c>
      <c r="B531" s="1" t="s">
        <v>6681</v>
      </c>
      <c r="C531" s="1" t="s">
        <v>6681</v>
      </c>
      <c r="D531" s="1" t="s">
        <v>6681</v>
      </c>
      <c r="E531" s="1" t="s">
        <v>6682</v>
      </c>
      <c r="F531" s="1" t="s">
        <v>6681</v>
      </c>
      <c r="G531" s="1" t="s">
        <v>6681</v>
      </c>
      <c r="H531" s="1" t="s">
        <v>6681</v>
      </c>
      <c r="I531" s="1" t="s">
        <v>6683</v>
      </c>
      <c r="J531" s="1" t="s">
        <v>6681</v>
      </c>
      <c r="K531" s="1" t="s">
        <v>6681</v>
      </c>
      <c r="L531" s="1" t="s">
        <v>6681</v>
      </c>
      <c r="M531" s="1" t="s">
        <v>6681</v>
      </c>
      <c r="N531" s="1" t="s">
        <v>6681</v>
      </c>
      <c r="O531" s="1" t="s">
        <v>6684</v>
      </c>
      <c r="P531" s="1" t="s">
        <v>6681</v>
      </c>
    </row>
    <row r="532" spans="1:16" ht="14.25">
      <c r="A532" s="44">
        <v>531</v>
      </c>
      <c r="B532" s="1" t="s">
        <v>6685</v>
      </c>
      <c r="C532" s="1" t="s">
        <v>6685</v>
      </c>
      <c r="D532" s="1" t="s">
        <v>6685</v>
      </c>
      <c r="E532" s="1" t="s">
        <v>6685</v>
      </c>
      <c r="F532" s="1" t="s">
        <v>6685</v>
      </c>
      <c r="G532" s="1" t="s">
        <v>6685</v>
      </c>
      <c r="H532" s="1" t="s">
        <v>6685</v>
      </c>
      <c r="I532" s="1" t="s">
        <v>6685</v>
      </c>
      <c r="J532" s="1" t="s">
        <v>6685</v>
      </c>
      <c r="K532" s="1" t="s">
        <v>6685</v>
      </c>
      <c r="L532" s="1" t="s">
        <v>6685</v>
      </c>
      <c r="M532" s="1" t="s">
        <v>6686</v>
      </c>
      <c r="N532" s="1" t="s">
        <v>6685</v>
      </c>
      <c r="O532" s="1" t="s">
        <v>6685</v>
      </c>
      <c r="P532" s="1" t="s">
        <v>6685</v>
      </c>
    </row>
    <row r="533" spans="1:16" ht="14.25">
      <c r="A533" s="44">
        <v>532</v>
      </c>
      <c r="B533" s="1" t="s">
        <v>6687</v>
      </c>
      <c r="C533" s="1" t="s">
        <v>6688</v>
      </c>
      <c r="D533" s="1" t="s">
        <v>6689</v>
      </c>
      <c r="E533" s="1" t="s">
        <v>6690</v>
      </c>
      <c r="F533" s="1" t="s">
        <v>6691</v>
      </c>
      <c r="G533" s="1" t="s">
        <v>6692</v>
      </c>
      <c r="H533" s="1" t="s">
        <v>6693</v>
      </c>
      <c r="I533" s="1" t="s">
        <v>6694</v>
      </c>
      <c r="J533" s="1" t="s">
        <v>6695</v>
      </c>
      <c r="K533" s="1" t="s">
        <v>6696</v>
      </c>
      <c r="L533" s="1" t="s">
        <v>6697</v>
      </c>
      <c r="M533" s="1" t="s">
        <v>6698</v>
      </c>
      <c r="N533" s="1" t="s">
        <v>6699</v>
      </c>
      <c r="O533" s="1" t="s">
        <v>6700</v>
      </c>
      <c r="P533" s="1" t="s">
        <v>6687</v>
      </c>
    </row>
    <row r="534" spans="1:16" ht="14.25">
      <c r="A534" s="44">
        <v>533</v>
      </c>
      <c r="B534" s="1" t="s">
        <v>6701</v>
      </c>
      <c r="C534" s="1" t="s">
        <v>6702</v>
      </c>
      <c r="D534" s="1" t="s">
        <v>6703</v>
      </c>
      <c r="E534" s="1" t="s">
        <v>6704</v>
      </c>
      <c r="F534" s="1" t="s">
        <v>6705</v>
      </c>
      <c r="G534" s="1" t="s">
        <v>6706</v>
      </c>
      <c r="H534" s="1" t="s">
        <v>6707</v>
      </c>
      <c r="I534" s="1" t="s">
        <v>6708</v>
      </c>
      <c r="J534" s="1" t="s">
        <v>6709</v>
      </c>
      <c r="K534" s="1" t="s">
        <v>6710</v>
      </c>
      <c r="L534" s="1" t="s">
        <v>6711</v>
      </c>
      <c r="M534" s="1" t="s">
        <v>6712</v>
      </c>
      <c r="N534" s="1" t="s">
        <v>6713</v>
      </c>
      <c r="O534" s="1" t="s">
        <v>6714</v>
      </c>
      <c r="P534" s="1" t="s">
        <v>6701</v>
      </c>
    </row>
    <row r="535" spans="1:16" ht="14.25">
      <c r="A535" s="44">
        <v>534</v>
      </c>
      <c r="B535" s="1" t="s">
        <v>6715</v>
      </c>
      <c r="C535" s="1" t="s">
        <v>6716</v>
      </c>
      <c r="D535" s="1" t="s">
        <v>6717</v>
      </c>
      <c r="E535" s="1" t="s">
        <v>6718</v>
      </c>
      <c r="F535" s="1" t="s">
        <v>6719</v>
      </c>
      <c r="G535" s="1" t="s">
        <v>6720</v>
      </c>
      <c r="H535" s="1" t="s">
        <v>6721</v>
      </c>
      <c r="I535" s="1" t="s">
        <v>6722</v>
      </c>
      <c r="J535" s="1" t="s">
        <v>6723</v>
      </c>
      <c r="K535" s="1" t="s">
        <v>6724</v>
      </c>
      <c r="L535" s="1" t="s">
        <v>6725</v>
      </c>
      <c r="M535" s="1" t="s">
        <v>6726</v>
      </c>
      <c r="N535" s="1" t="s">
        <v>6727</v>
      </c>
      <c r="O535" s="1" t="s">
        <v>6728</v>
      </c>
      <c r="P535" s="1" t="s">
        <v>6715</v>
      </c>
    </row>
    <row r="536" spans="1:16" ht="14.25">
      <c r="A536" s="44">
        <v>535</v>
      </c>
      <c r="B536" s="1" t="s">
        <v>6729</v>
      </c>
      <c r="C536" s="1" t="s">
        <v>6730</v>
      </c>
      <c r="D536" s="1" t="s">
        <v>6731</v>
      </c>
      <c r="E536" s="1" t="s">
        <v>6732</v>
      </c>
      <c r="F536" s="1" t="s">
        <v>6733</v>
      </c>
      <c r="G536" s="1" t="s">
        <v>6734</v>
      </c>
      <c r="H536" s="1" t="s">
        <v>6735</v>
      </c>
      <c r="I536" s="1" t="s">
        <v>6736</v>
      </c>
      <c r="J536" s="1" t="s">
        <v>6737</v>
      </c>
      <c r="K536" s="1" t="s">
        <v>6738</v>
      </c>
      <c r="L536" s="1" t="s">
        <v>6739</v>
      </c>
      <c r="M536" s="1" t="s">
        <v>6740</v>
      </c>
      <c r="N536" s="1" t="s">
        <v>6741</v>
      </c>
      <c r="O536" s="1" t="s">
        <v>6742</v>
      </c>
      <c r="P536" s="1" t="s">
        <v>6729</v>
      </c>
    </row>
    <row r="537" spans="1:16" ht="14.25">
      <c r="A537" s="44">
        <v>536</v>
      </c>
      <c r="B537" s="1" t="s">
        <v>6743</v>
      </c>
      <c r="C537" s="1" t="s">
        <v>6744</v>
      </c>
      <c r="D537" s="1" t="s">
        <v>6745</v>
      </c>
      <c r="E537" s="1" t="s">
        <v>6746</v>
      </c>
      <c r="F537" s="1" t="s">
        <v>6747</v>
      </c>
      <c r="G537" s="1" t="s">
        <v>6748</v>
      </c>
      <c r="H537" s="1" t="s">
        <v>6749</v>
      </c>
      <c r="I537" s="1" t="s">
        <v>6750</v>
      </c>
      <c r="J537" s="1" t="s">
        <v>6751</v>
      </c>
      <c r="K537" s="1" t="s">
        <v>6752</v>
      </c>
      <c r="L537" s="1" t="s">
        <v>6753</v>
      </c>
      <c r="M537" s="1" t="s">
        <v>6754</v>
      </c>
      <c r="N537" s="1" t="s">
        <v>6755</v>
      </c>
      <c r="O537" s="1" t="s">
        <v>6756</v>
      </c>
      <c r="P537" s="1" t="s">
        <v>6743</v>
      </c>
    </row>
    <row r="538" spans="1:16" ht="14.25">
      <c r="A538" s="44">
        <v>537</v>
      </c>
      <c r="B538" s="1" t="s">
        <v>6757</v>
      </c>
      <c r="C538" s="1" t="s">
        <v>6758</v>
      </c>
      <c r="D538" s="1" t="s">
        <v>6759</v>
      </c>
      <c r="E538" s="1" t="s">
        <v>6760</v>
      </c>
      <c r="F538" s="1" t="s">
        <v>6761</v>
      </c>
      <c r="G538" s="1" t="s">
        <v>6762</v>
      </c>
      <c r="H538" s="1" t="s">
        <v>6763</v>
      </c>
      <c r="I538" s="1" t="s">
        <v>6764</v>
      </c>
      <c r="J538" s="1" t="s">
        <v>6765</v>
      </c>
      <c r="K538" s="1" t="s">
        <v>6766</v>
      </c>
      <c r="L538" s="1" t="s">
        <v>6767</v>
      </c>
      <c r="M538" s="1" t="s">
        <v>6768</v>
      </c>
      <c r="N538" s="1" t="s">
        <v>6769</v>
      </c>
      <c r="O538" s="1" t="s">
        <v>6770</v>
      </c>
      <c r="P538" s="1" t="s">
        <v>6757</v>
      </c>
    </row>
    <row r="539" spans="1:16" ht="14.25">
      <c r="A539" s="44">
        <v>538</v>
      </c>
      <c r="B539" s="1" t="s">
        <v>6771</v>
      </c>
      <c r="C539" s="1" t="s">
        <v>6772</v>
      </c>
      <c r="D539" s="1" t="s">
        <v>6773</v>
      </c>
      <c r="E539" s="1" t="s">
        <v>6774</v>
      </c>
      <c r="F539" s="1" t="s">
        <v>6775</v>
      </c>
      <c r="G539" s="1" t="s">
        <v>6776</v>
      </c>
      <c r="H539" s="1" t="s">
        <v>6777</v>
      </c>
      <c r="I539" s="1" t="s">
        <v>6778</v>
      </c>
      <c r="J539" s="1" t="s">
        <v>6779</v>
      </c>
      <c r="K539" s="1" t="s">
        <v>6780</v>
      </c>
      <c r="L539" s="1" t="s">
        <v>6781</v>
      </c>
      <c r="M539" s="1" t="s">
        <v>6782</v>
      </c>
      <c r="N539" s="1" t="s">
        <v>6783</v>
      </c>
      <c r="O539" s="1" t="s">
        <v>6780</v>
      </c>
      <c r="P539" s="1" t="s">
        <v>6771</v>
      </c>
    </row>
    <row r="540" spans="1:16" ht="14.25">
      <c r="A540" s="44">
        <v>539</v>
      </c>
      <c r="B540" s="1" t="s">
        <v>6784</v>
      </c>
      <c r="C540" s="1" t="s">
        <v>6785</v>
      </c>
      <c r="D540" s="1" t="s">
        <v>6786</v>
      </c>
      <c r="E540" s="1" t="s">
        <v>6787</v>
      </c>
      <c r="F540" s="1" t="s">
        <v>6788</v>
      </c>
      <c r="G540" s="1" t="s">
        <v>6789</v>
      </c>
      <c r="H540" s="1" t="s">
        <v>6790</v>
      </c>
      <c r="I540" s="1" t="s">
        <v>6791</v>
      </c>
      <c r="J540" s="1" t="s">
        <v>6792</v>
      </c>
      <c r="K540" s="1" t="s">
        <v>6793</v>
      </c>
      <c r="L540" s="1" t="s">
        <v>6794</v>
      </c>
      <c r="M540" s="1" t="s">
        <v>6795</v>
      </c>
      <c r="N540" s="1" t="s">
        <v>6796</v>
      </c>
      <c r="O540" s="1" t="s">
        <v>6797</v>
      </c>
      <c r="P540" s="1" t="s">
        <v>6784</v>
      </c>
    </row>
    <row r="541" spans="1:16" ht="14.25">
      <c r="A541" s="44">
        <v>540</v>
      </c>
      <c r="B541" s="1" t="s">
        <v>6798</v>
      </c>
      <c r="C541" s="1" t="s">
        <v>6799</v>
      </c>
      <c r="D541" s="1" t="s">
        <v>6800</v>
      </c>
      <c r="E541" s="1" t="s">
        <v>6801</v>
      </c>
      <c r="F541" s="1" t="s">
        <v>6802</v>
      </c>
      <c r="G541" s="1" t="s">
        <v>6803</v>
      </c>
      <c r="H541" s="1" t="s">
        <v>6804</v>
      </c>
      <c r="I541" s="1" t="s">
        <v>6805</v>
      </c>
      <c r="J541" s="1" t="s">
        <v>6806</v>
      </c>
      <c r="K541" s="1" t="s">
        <v>6807</v>
      </c>
      <c r="L541" s="1" t="s">
        <v>6798</v>
      </c>
      <c r="M541" s="1" t="s">
        <v>6798</v>
      </c>
      <c r="N541" s="1" t="s">
        <v>6808</v>
      </c>
      <c r="O541" s="1" t="s">
        <v>6809</v>
      </c>
      <c r="P541" s="1" t="s">
        <v>6798</v>
      </c>
    </row>
    <row r="542" spans="1:16" ht="14.25">
      <c r="A542" s="44">
        <v>541</v>
      </c>
      <c r="B542" s="1" t="s">
        <v>6810</v>
      </c>
      <c r="C542" s="1" t="s">
        <v>6811</v>
      </c>
      <c r="D542" s="1" t="s">
        <v>6812</v>
      </c>
      <c r="E542" s="1" t="s">
        <v>6813</v>
      </c>
      <c r="F542" s="1" t="s">
        <v>6814</v>
      </c>
      <c r="G542" s="1" t="s">
        <v>6815</v>
      </c>
      <c r="H542" s="1" t="s">
        <v>6816</v>
      </c>
      <c r="I542" s="1" t="s">
        <v>6817</v>
      </c>
      <c r="J542" s="1" t="s">
        <v>6818</v>
      </c>
      <c r="K542" s="1" t="s">
        <v>6819</v>
      </c>
      <c r="L542" s="1" t="s">
        <v>6820</v>
      </c>
      <c r="M542" s="1" t="s">
        <v>6821</v>
      </c>
      <c r="N542" s="1" t="s">
        <v>6822</v>
      </c>
      <c r="O542" s="1" t="s">
        <v>6823</v>
      </c>
      <c r="P542" s="1" t="s">
        <v>6810</v>
      </c>
    </row>
    <row r="543" spans="1:16" ht="14.25">
      <c r="A543" s="44">
        <v>542</v>
      </c>
      <c r="B543" s="1" t="s">
        <v>6824</v>
      </c>
      <c r="C543" s="1" t="s">
        <v>6825</v>
      </c>
      <c r="D543" s="1" t="s">
        <v>6826</v>
      </c>
      <c r="E543" s="1" t="s">
        <v>6827</v>
      </c>
      <c r="F543" s="1" t="s">
        <v>6828</v>
      </c>
      <c r="G543" s="1" t="s">
        <v>6829</v>
      </c>
      <c r="H543" s="1" t="s">
        <v>6830</v>
      </c>
      <c r="I543" s="1" t="s">
        <v>6831</v>
      </c>
      <c r="J543" s="1" t="s">
        <v>6832</v>
      </c>
      <c r="K543" s="1" t="s">
        <v>6833</v>
      </c>
      <c r="L543" s="1" t="s">
        <v>6834</v>
      </c>
      <c r="M543" s="1" t="s">
        <v>6835</v>
      </c>
      <c r="N543" s="1" t="s">
        <v>6836</v>
      </c>
      <c r="O543" s="1" t="s">
        <v>6837</v>
      </c>
      <c r="P543" s="1" t="s">
        <v>6824</v>
      </c>
    </row>
    <row r="544" spans="1:16" ht="14.25">
      <c r="A544" s="44">
        <v>543</v>
      </c>
      <c r="B544" s="1" t="s">
        <v>6838</v>
      </c>
      <c r="C544" s="1" t="s">
        <v>6839</v>
      </c>
      <c r="D544" s="1" t="s">
        <v>6840</v>
      </c>
      <c r="E544" s="1" t="s">
        <v>6841</v>
      </c>
      <c r="F544" s="1" t="s">
        <v>6842</v>
      </c>
      <c r="G544" s="1" t="s">
        <v>6843</v>
      </c>
      <c r="H544" s="1" t="s">
        <v>6844</v>
      </c>
      <c r="I544" s="1" t="s">
        <v>6845</v>
      </c>
      <c r="J544" s="1" t="s">
        <v>6846</v>
      </c>
      <c r="K544" s="1" t="s">
        <v>6847</v>
      </c>
      <c r="L544" s="1" t="s">
        <v>6848</v>
      </c>
      <c r="M544" s="1" t="s">
        <v>6849</v>
      </c>
      <c r="N544" s="1" t="s">
        <v>6850</v>
      </c>
      <c r="O544" s="1" t="s">
        <v>6851</v>
      </c>
      <c r="P544" s="1" t="s">
        <v>6838</v>
      </c>
    </row>
    <row r="545" spans="1:16" ht="14.25">
      <c r="A545" s="44">
        <v>544</v>
      </c>
      <c r="B545" s="1" t="s">
        <v>6852</v>
      </c>
      <c r="C545" s="1" t="s">
        <v>6853</v>
      </c>
      <c r="D545" s="1" t="s">
        <v>6854</v>
      </c>
      <c r="E545" s="1" t="s">
        <v>6855</v>
      </c>
      <c r="F545" s="1" t="s">
        <v>6856</v>
      </c>
      <c r="G545" s="1" t="s">
        <v>6857</v>
      </c>
      <c r="H545" s="1" t="s">
        <v>6858</v>
      </c>
      <c r="I545" s="1" t="s">
        <v>6859</v>
      </c>
      <c r="J545" s="1" t="s">
        <v>6860</v>
      </c>
      <c r="K545" s="1" t="s">
        <v>6861</v>
      </c>
      <c r="L545" s="1" t="s">
        <v>6862</v>
      </c>
      <c r="M545" s="1" t="s">
        <v>6863</v>
      </c>
      <c r="N545" s="1" t="s">
        <v>6864</v>
      </c>
      <c r="O545" s="1" t="s">
        <v>6865</v>
      </c>
      <c r="P545" s="1" t="s">
        <v>6852</v>
      </c>
    </row>
    <row r="546" spans="1:16" ht="14.25">
      <c r="A546" s="44">
        <v>545</v>
      </c>
      <c r="B546" s="1" t="s">
        <v>6866</v>
      </c>
      <c r="C546" s="1" t="s">
        <v>6867</v>
      </c>
      <c r="D546" s="1" t="s">
        <v>6868</v>
      </c>
      <c r="E546" s="1" t="s">
        <v>6869</v>
      </c>
      <c r="F546" s="1" t="s">
        <v>6870</v>
      </c>
      <c r="G546" s="1" t="s">
        <v>6871</v>
      </c>
      <c r="H546" s="1" t="s">
        <v>6872</v>
      </c>
      <c r="I546" s="1" t="s">
        <v>6873</v>
      </c>
      <c r="J546" s="1" t="s">
        <v>6874</v>
      </c>
      <c r="K546" s="1" t="s">
        <v>6875</v>
      </c>
      <c r="L546" s="1" t="s">
        <v>6876</v>
      </c>
      <c r="M546" s="1" t="s">
        <v>6877</v>
      </c>
      <c r="N546" s="1" t="s">
        <v>6878</v>
      </c>
      <c r="O546" s="1" t="s">
        <v>6879</v>
      </c>
      <c r="P546" s="1" t="s">
        <v>6866</v>
      </c>
    </row>
    <row r="547" spans="1:16" ht="14.25">
      <c r="A547" s="44">
        <v>546</v>
      </c>
      <c r="B547" s="1" t="s">
        <v>6880</v>
      </c>
      <c r="C547" s="1" t="s">
        <v>6881</v>
      </c>
      <c r="D547" s="1" t="s">
        <v>6882</v>
      </c>
      <c r="E547" s="1" t="s">
        <v>6883</v>
      </c>
      <c r="F547" s="1" t="s">
        <v>6884</v>
      </c>
      <c r="G547" s="1" t="s">
        <v>6885</v>
      </c>
      <c r="H547" s="1" t="s">
        <v>6886</v>
      </c>
      <c r="I547" s="1" t="s">
        <v>6887</v>
      </c>
      <c r="J547" s="1" t="s">
        <v>6888</v>
      </c>
      <c r="K547" s="1" t="s">
        <v>6889</v>
      </c>
      <c r="L547" s="1" t="s">
        <v>6890</v>
      </c>
      <c r="M547" s="1" t="s">
        <v>6891</v>
      </c>
      <c r="N547" s="1" t="s">
        <v>6892</v>
      </c>
      <c r="O547" s="1" t="s">
        <v>6893</v>
      </c>
      <c r="P547" s="1" t="s">
        <v>6880</v>
      </c>
    </row>
    <row r="548" spans="1:16" ht="14.25">
      <c r="A548" s="44">
        <v>547</v>
      </c>
      <c r="B548" s="1" t="s">
        <v>6894</v>
      </c>
      <c r="C548" s="1" t="s">
        <v>6895</v>
      </c>
      <c r="D548" s="1" t="s">
        <v>6896</v>
      </c>
      <c r="E548" s="1" t="s">
        <v>6897</v>
      </c>
      <c r="F548" s="1" t="s">
        <v>6898</v>
      </c>
      <c r="G548" s="1" t="s">
        <v>6899</v>
      </c>
      <c r="H548" s="1" t="s">
        <v>6900</v>
      </c>
      <c r="I548" s="1" t="s">
        <v>6901</v>
      </c>
      <c r="J548" s="1" t="s">
        <v>6902</v>
      </c>
      <c r="K548" s="1" t="s">
        <v>6903</v>
      </c>
      <c r="L548" s="1" t="s">
        <v>6902</v>
      </c>
      <c r="M548" s="1" t="s">
        <v>6902</v>
      </c>
      <c r="N548" s="1" t="s">
        <v>6902</v>
      </c>
      <c r="O548" s="1" t="s">
        <v>6903</v>
      </c>
      <c r="P548" s="1" t="s">
        <v>6894</v>
      </c>
    </row>
    <row r="549" spans="1:16" ht="14.25">
      <c r="A549" s="44">
        <v>548</v>
      </c>
      <c r="B549" s="1" t="s">
        <v>6904</v>
      </c>
      <c r="C549" s="1" t="s">
        <v>6904</v>
      </c>
      <c r="D549" s="1" t="s">
        <v>6904</v>
      </c>
      <c r="E549" s="1" t="s">
        <v>6904</v>
      </c>
      <c r="F549" s="1" t="s">
        <v>6904</v>
      </c>
      <c r="G549" s="1" t="s">
        <v>6904</v>
      </c>
      <c r="H549" s="1" t="s">
        <v>6904</v>
      </c>
      <c r="I549" s="1" t="s">
        <v>6904</v>
      </c>
      <c r="J549" s="1" t="s">
        <v>6904</v>
      </c>
      <c r="K549" s="1" t="s">
        <v>6904</v>
      </c>
      <c r="L549" s="1" t="s">
        <v>6904</v>
      </c>
      <c r="M549" s="1" t="s">
        <v>6904</v>
      </c>
      <c r="N549" s="1" t="s">
        <v>6904</v>
      </c>
      <c r="O549" s="1" t="s">
        <v>6904</v>
      </c>
      <c r="P549" s="1" t="s">
        <v>6904</v>
      </c>
    </row>
    <row r="550" spans="1:16" ht="14.25">
      <c r="A550" s="44">
        <v>549</v>
      </c>
      <c r="B550" s="1" t="s">
        <v>6905</v>
      </c>
      <c r="C550" s="1" t="s">
        <v>6906</v>
      </c>
      <c r="D550" s="1" t="s">
        <v>6907</v>
      </c>
      <c r="E550" s="1" t="s">
        <v>6908</v>
      </c>
      <c r="F550" s="1" t="s">
        <v>6909</v>
      </c>
      <c r="G550" s="1" t="s">
        <v>6910</v>
      </c>
      <c r="H550" s="1" t="s">
        <v>6911</v>
      </c>
      <c r="I550" s="1" t="s">
        <v>6912</v>
      </c>
      <c r="J550" s="1" t="s">
        <v>6913</v>
      </c>
      <c r="K550" s="1" t="s">
        <v>6914</v>
      </c>
      <c r="L550" s="1" t="s">
        <v>6915</v>
      </c>
      <c r="M550" s="1" t="s">
        <v>6916</v>
      </c>
      <c r="N550" s="1" t="s">
        <v>6917</v>
      </c>
      <c r="O550" s="1" t="s">
        <v>6918</v>
      </c>
      <c r="P550" s="1" t="s">
        <v>6905</v>
      </c>
    </row>
    <row r="551" spans="1:16" ht="14.25">
      <c r="A551" s="44">
        <v>550</v>
      </c>
      <c r="B551" s="1" t="s">
        <v>6919</v>
      </c>
      <c r="C551" s="1" t="s">
        <v>6920</v>
      </c>
      <c r="D551" s="1" t="s">
        <v>6921</v>
      </c>
      <c r="E551" s="1" t="s">
        <v>6922</v>
      </c>
      <c r="F551" s="1" t="s">
        <v>6923</v>
      </c>
      <c r="G551" s="1" t="s">
        <v>6924</v>
      </c>
      <c r="H551" s="1" t="s">
        <v>6925</v>
      </c>
      <c r="I551" s="1" t="s">
        <v>6926</v>
      </c>
      <c r="J551" s="1" t="s">
        <v>6927</v>
      </c>
      <c r="K551" s="1" t="s">
        <v>6928</v>
      </c>
      <c r="L551" s="1" t="s">
        <v>6929</v>
      </c>
      <c r="M551" s="1" t="s">
        <v>6930</v>
      </c>
      <c r="N551" s="1" t="s">
        <v>6931</v>
      </c>
      <c r="O551" s="1" t="s">
        <v>6932</v>
      </c>
      <c r="P551" s="1" t="s">
        <v>6919</v>
      </c>
    </row>
    <row r="552" spans="1:16" ht="14.25">
      <c r="A552" s="44">
        <v>551</v>
      </c>
      <c r="B552" s="1" t="s">
        <v>6933</v>
      </c>
      <c r="C552" s="1" t="s">
        <v>6934</v>
      </c>
      <c r="D552" s="1" t="s">
        <v>6934</v>
      </c>
      <c r="E552" s="1" t="s">
        <v>6935</v>
      </c>
      <c r="F552" s="1" t="s">
        <v>6936</v>
      </c>
      <c r="G552" s="1" t="s">
        <v>6937</v>
      </c>
      <c r="H552" s="1" t="s">
        <v>6938</v>
      </c>
      <c r="I552" s="1" t="s">
        <v>6939</v>
      </c>
      <c r="J552" s="1" t="s">
        <v>6933</v>
      </c>
      <c r="K552" s="1" t="s">
        <v>6940</v>
      </c>
      <c r="L552" s="1" t="s">
        <v>6941</v>
      </c>
      <c r="M552" s="1" t="s">
        <v>6933</v>
      </c>
      <c r="N552" s="1" t="s">
        <v>6933</v>
      </c>
      <c r="O552" s="1" t="s">
        <v>6942</v>
      </c>
      <c r="P552" s="1" t="s">
        <v>6933</v>
      </c>
    </row>
    <row r="553" spans="1:16" ht="14.25">
      <c r="A553" s="44">
        <v>552</v>
      </c>
      <c r="B553" s="1" t="s">
        <v>120</v>
      </c>
      <c r="C553" s="1" t="s">
        <v>6943</v>
      </c>
      <c r="D553" s="1" t="s">
        <v>6944</v>
      </c>
      <c r="E553" s="1" t="s">
        <v>6945</v>
      </c>
      <c r="F553" s="1" t="s">
        <v>6946</v>
      </c>
      <c r="G553" s="1" t="s">
        <v>6947</v>
      </c>
      <c r="H553" s="1" t="s">
        <v>6948</v>
      </c>
      <c r="I553" s="1" t="s">
        <v>6949</v>
      </c>
      <c r="J553" s="1" t="s">
        <v>6950</v>
      </c>
      <c r="K553" s="1" t="s">
        <v>6951</v>
      </c>
      <c r="L553" s="1" t="s">
        <v>6952</v>
      </c>
      <c r="M553" s="1" t="s">
        <v>6953</v>
      </c>
      <c r="N553" s="1" t="s">
        <v>6954</v>
      </c>
      <c r="O553" s="1" t="s">
        <v>6955</v>
      </c>
      <c r="P553" s="1" t="s">
        <v>120</v>
      </c>
    </row>
    <row r="554" spans="1:16" ht="14.25">
      <c r="A554" s="44">
        <v>553</v>
      </c>
      <c r="B554" s="1" t="s">
        <v>6956</v>
      </c>
      <c r="C554" s="1" t="s">
        <v>6957</v>
      </c>
      <c r="D554" s="1" t="s">
        <v>6958</v>
      </c>
      <c r="E554" s="1" t="s">
        <v>6959</v>
      </c>
      <c r="F554" s="1" t="s">
        <v>6960</v>
      </c>
      <c r="G554" s="1" t="s">
        <v>6961</v>
      </c>
      <c r="H554" s="1" t="s">
        <v>6962</v>
      </c>
      <c r="I554" s="1" t="s">
        <v>6963</v>
      </c>
      <c r="J554" s="1" t="s">
        <v>6964</v>
      </c>
      <c r="K554" s="1" t="s">
        <v>6965</v>
      </c>
      <c r="L554" s="1" t="s">
        <v>6966</v>
      </c>
      <c r="M554" s="1" t="s">
        <v>6967</v>
      </c>
      <c r="N554" s="1" t="s">
        <v>6968</v>
      </c>
      <c r="O554" s="1" t="s">
        <v>6969</v>
      </c>
      <c r="P554" s="1" t="s">
        <v>6956</v>
      </c>
    </row>
    <row r="555" spans="1:16" ht="14.25">
      <c r="A555" s="44">
        <v>554</v>
      </c>
      <c r="B555" s="1" t="s">
        <v>6970</v>
      </c>
      <c r="C555" s="1" t="s">
        <v>6971</v>
      </c>
      <c r="D555" s="1" t="s">
        <v>6972</v>
      </c>
      <c r="E555" s="1" t="s">
        <v>6973</v>
      </c>
      <c r="F555" s="1" t="s">
        <v>6974</v>
      </c>
      <c r="G555" s="1" t="s">
        <v>6975</v>
      </c>
      <c r="H555" s="1" t="s">
        <v>6976</v>
      </c>
      <c r="I555" s="1" t="s">
        <v>6977</v>
      </c>
      <c r="J555" s="1" t="s">
        <v>6978</v>
      </c>
      <c r="K555" s="1" t="s">
        <v>6979</v>
      </c>
      <c r="L555" s="1" t="s">
        <v>6980</v>
      </c>
      <c r="M555" s="1" t="s">
        <v>6981</v>
      </c>
      <c r="N555" s="1" t="s">
        <v>6982</v>
      </c>
      <c r="O555" s="1" t="s">
        <v>6983</v>
      </c>
      <c r="P555" s="1" t="s">
        <v>6970</v>
      </c>
    </row>
    <row r="556" spans="1:16" ht="14.25">
      <c r="A556" s="44">
        <v>555</v>
      </c>
      <c r="B556" s="1" t="s">
        <v>6984</v>
      </c>
      <c r="C556" s="1" t="s">
        <v>6985</v>
      </c>
      <c r="D556" s="1" t="s">
        <v>6986</v>
      </c>
      <c r="E556" s="1" t="s">
        <v>6987</v>
      </c>
      <c r="F556" s="1" t="s">
        <v>6988</v>
      </c>
      <c r="G556" s="1" t="s">
        <v>6989</v>
      </c>
      <c r="H556" s="1" t="s">
        <v>6990</v>
      </c>
      <c r="I556" s="1" t="s">
        <v>6991</v>
      </c>
      <c r="J556" s="1" t="s">
        <v>6992</v>
      </c>
      <c r="K556" s="1" t="s">
        <v>6993</v>
      </c>
      <c r="L556" s="1" t="s">
        <v>6994</v>
      </c>
      <c r="M556" s="1" t="s">
        <v>6995</v>
      </c>
      <c r="N556" s="1" t="s">
        <v>6996</v>
      </c>
      <c r="O556" s="1" t="s">
        <v>6997</v>
      </c>
      <c r="P556" s="1" t="s">
        <v>6984</v>
      </c>
    </row>
    <row r="557" spans="1:16" ht="14.25">
      <c r="A557" s="44">
        <v>556</v>
      </c>
      <c r="B557" s="1" t="s">
        <v>6998</v>
      </c>
      <c r="C557" s="1" t="s">
        <v>6999</v>
      </c>
      <c r="D557" s="1" t="s">
        <v>7000</v>
      </c>
      <c r="E557" s="1" t="s">
        <v>7001</v>
      </c>
      <c r="F557" s="1" t="s">
        <v>7002</v>
      </c>
      <c r="G557" s="1" t="s">
        <v>7003</v>
      </c>
      <c r="H557" s="1" t="s">
        <v>7004</v>
      </c>
      <c r="I557" s="1" t="s">
        <v>7005</v>
      </c>
      <c r="J557" s="1" t="s">
        <v>7006</v>
      </c>
      <c r="K557" s="1" t="s">
        <v>7007</v>
      </c>
      <c r="L557" s="1" t="s">
        <v>7008</v>
      </c>
      <c r="M557" s="1" t="s">
        <v>7009</v>
      </c>
      <c r="N557" s="1" t="s">
        <v>7010</v>
      </c>
      <c r="O557" s="1" t="s">
        <v>7011</v>
      </c>
      <c r="P557" s="1" t="s">
        <v>6998</v>
      </c>
    </row>
    <row r="558" spans="1:16" ht="14.25">
      <c r="A558" s="44">
        <v>557</v>
      </c>
      <c r="B558" s="1" t="s">
        <v>7012</v>
      </c>
      <c r="C558" s="1" t="s">
        <v>7013</v>
      </c>
      <c r="D558" s="1" t="s">
        <v>7014</v>
      </c>
      <c r="E558" s="1" t="s">
        <v>7015</v>
      </c>
      <c r="F558" s="1" t="s">
        <v>7016</v>
      </c>
      <c r="G558" s="1" t="s">
        <v>7017</v>
      </c>
      <c r="H558" s="1" t="s">
        <v>7018</v>
      </c>
      <c r="I558" s="1" t="s">
        <v>7019</v>
      </c>
      <c r="J558" s="1" t="s">
        <v>7020</v>
      </c>
      <c r="K558" s="1" t="s">
        <v>7021</v>
      </c>
      <c r="L558" s="1" t="s">
        <v>7022</v>
      </c>
      <c r="M558" s="1" t="s">
        <v>7023</v>
      </c>
      <c r="N558" s="1" t="s">
        <v>7024</v>
      </c>
      <c r="O558" s="1" t="s">
        <v>7025</v>
      </c>
      <c r="P558" s="1" t="s">
        <v>7012</v>
      </c>
    </row>
    <row r="559" spans="1:16" ht="14.25">
      <c r="A559" s="44">
        <v>558</v>
      </c>
      <c r="B559" s="1" t="s">
        <v>7026</v>
      </c>
      <c r="C559" s="1" t="s">
        <v>7027</v>
      </c>
      <c r="D559" s="1" t="s">
        <v>7028</v>
      </c>
      <c r="E559" s="1" t="s">
        <v>7029</v>
      </c>
      <c r="F559" s="1" t="s">
        <v>7030</v>
      </c>
      <c r="G559" s="1" t="s">
        <v>7031</v>
      </c>
      <c r="H559" s="1" t="s">
        <v>7032</v>
      </c>
      <c r="I559" s="1" t="s">
        <v>7033</v>
      </c>
      <c r="J559" s="1" t="s">
        <v>7034</v>
      </c>
      <c r="K559" s="1" t="s">
        <v>7035</v>
      </c>
      <c r="L559" s="1" t="s">
        <v>7036</v>
      </c>
      <c r="M559" s="1" t="s">
        <v>7037</v>
      </c>
      <c r="N559" s="1" t="s">
        <v>7038</v>
      </c>
      <c r="O559" s="1" t="s">
        <v>7039</v>
      </c>
      <c r="P559" s="1" t="s">
        <v>7026</v>
      </c>
    </row>
    <row r="560" spans="1:16" ht="14.25">
      <c r="A560" s="44">
        <v>559</v>
      </c>
      <c r="B560" s="1" t="s">
        <v>7040</v>
      </c>
      <c r="C560" s="1" t="s">
        <v>7041</v>
      </c>
      <c r="D560" s="1" t="s">
        <v>7042</v>
      </c>
      <c r="E560" s="1" t="s">
        <v>7043</v>
      </c>
      <c r="F560" s="1" t="s">
        <v>7044</v>
      </c>
      <c r="G560" s="1" t="s">
        <v>7045</v>
      </c>
      <c r="H560" s="1" t="s">
        <v>7046</v>
      </c>
      <c r="I560" s="1" t="s">
        <v>7047</v>
      </c>
      <c r="J560" s="1" t="s">
        <v>7048</v>
      </c>
      <c r="K560" s="1" t="s">
        <v>7049</v>
      </c>
      <c r="L560" s="1" t="s">
        <v>7050</v>
      </c>
      <c r="M560" s="1" t="s">
        <v>7051</v>
      </c>
      <c r="N560" s="1" t="s">
        <v>7052</v>
      </c>
      <c r="O560" s="1" t="s">
        <v>7053</v>
      </c>
      <c r="P560" s="1" t="s">
        <v>7040</v>
      </c>
    </row>
    <row r="561" spans="1:16" ht="14.25">
      <c r="A561" s="44">
        <v>560</v>
      </c>
      <c r="B561" s="1" t="s">
        <v>7054</v>
      </c>
      <c r="C561" s="1" t="s">
        <v>7055</v>
      </c>
      <c r="D561" s="1" t="s">
        <v>7056</v>
      </c>
      <c r="E561" s="1" t="s">
        <v>7057</v>
      </c>
      <c r="F561" s="1" t="s">
        <v>7058</v>
      </c>
      <c r="G561" s="1" t="s">
        <v>7059</v>
      </c>
      <c r="H561" s="1" t="s">
        <v>7060</v>
      </c>
      <c r="I561" s="1" t="s">
        <v>7061</v>
      </c>
      <c r="J561" s="1" t="s">
        <v>7062</v>
      </c>
      <c r="K561" s="1" t="s">
        <v>7063</v>
      </c>
      <c r="L561" s="1" t="s">
        <v>7064</v>
      </c>
      <c r="M561" s="1" t="s">
        <v>7065</v>
      </c>
      <c r="N561" s="1" t="s">
        <v>7066</v>
      </c>
      <c r="O561" s="1" t="s">
        <v>7067</v>
      </c>
      <c r="P561" s="1" t="s">
        <v>7054</v>
      </c>
    </row>
    <row r="562" spans="1:16" ht="14.25">
      <c r="A562" s="44">
        <v>561</v>
      </c>
      <c r="B562" s="1" t="s">
        <v>7068</v>
      </c>
      <c r="C562" s="1" t="s">
        <v>7069</v>
      </c>
      <c r="D562" s="1" t="s">
        <v>7070</v>
      </c>
      <c r="E562" s="1" t="s">
        <v>7071</v>
      </c>
      <c r="F562" s="1" t="s">
        <v>7072</v>
      </c>
      <c r="G562" s="1" t="s">
        <v>7073</v>
      </c>
      <c r="H562" s="1" t="s">
        <v>7074</v>
      </c>
      <c r="I562" s="1" t="s">
        <v>7075</v>
      </c>
      <c r="J562" s="1" t="s">
        <v>7076</v>
      </c>
      <c r="K562" s="1" t="s">
        <v>7077</v>
      </c>
      <c r="L562" s="1" t="s">
        <v>7078</v>
      </c>
      <c r="M562" s="1" t="s">
        <v>7079</v>
      </c>
      <c r="N562" s="1" t="s">
        <v>7078</v>
      </c>
      <c r="O562" s="1" t="s">
        <v>7080</v>
      </c>
      <c r="P562" s="1" t="s">
        <v>7068</v>
      </c>
    </row>
    <row r="563" spans="1:16" ht="14.25">
      <c r="A563" s="44">
        <v>562</v>
      </c>
      <c r="B563" s="1" t="s">
        <v>7081</v>
      </c>
      <c r="C563" s="1" t="s">
        <v>7082</v>
      </c>
      <c r="D563" s="1" t="s">
        <v>7083</v>
      </c>
      <c r="E563" s="1" t="s">
        <v>7084</v>
      </c>
      <c r="F563" s="1" t="s">
        <v>7085</v>
      </c>
      <c r="G563" s="1" t="s">
        <v>7086</v>
      </c>
      <c r="H563" s="1" t="s">
        <v>7087</v>
      </c>
      <c r="I563" s="1" t="s">
        <v>7088</v>
      </c>
      <c r="J563" s="1" t="s">
        <v>7089</v>
      </c>
      <c r="K563" s="1" t="s">
        <v>7090</v>
      </c>
      <c r="L563" s="1" t="s">
        <v>7091</v>
      </c>
      <c r="M563" s="1" t="s">
        <v>7092</v>
      </c>
      <c r="N563" s="1" t="s">
        <v>7091</v>
      </c>
      <c r="O563" s="1" t="s">
        <v>7093</v>
      </c>
      <c r="P563" s="1" t="s">
        <v>7081</v>
      </c>
    </row>
    <row r="564" spans="1:16" ht="14.25">
      <c r="A564" s="44">
        <v>563</v>
      </c>
      <c r="B564" s="1" t="s">
        <v>7094</v>
      </c>
      <c r="C564" s="1" t="s">
        <v>7095</v>
      </c>
      <c r="D564" s="1" t="s">
        <v>7096</v>
      </c>
      <c r="E564" s="1" t="s">
        <v>7097</v>
      </c>
      <c r="F564" s="1" t="s">
        <v>7098</v>
      </c>
      <c r="G564" s="1" t="s">
        <v>7099</v>
      </c>
      <c r="H564" s="1" t="s">
        <v>7100</v>
      </c>
      <c r="I564" s="1" t="s">
        <v>7101</v>
      </c>
      <c r="J564" s="1" t="s">
        <v>7102</v>
      </c>
      <c r="K564" s="1" t="s">
        <v>7103</v>
      </c>
      <c r="L564" s="1" t="s">
        <v>7104</v>
      </c>
      <c r="M564" s="1" t="s">
        <v>7105</v>
      </c>
      <c r="N564" s="1" t="s">
        <v>7104</v>
      </c>
      <c r="O564" s="1" t="s">
        <v>7106</v>
      </c>
      <c r="P564" s="1" t="s">
        <v>7094</v>
      </c>
    </row>
    <row r="565" spans="1:16" ht="14.25">
      <c r="A565" s="44">
        <v>564</v>
      </c>
      <c r="B565" s="1" t="s">
        <v>7107</v>
      </c>
      <c r="C565" s="1" t="s">
        <v>7108</v>
      </c>
      <c r="D565" s="1" t="s">
        <v>7109</v>
      </c>
      <c r="E565" s="1" t="s">
        <v>7110</v>
      </c>
      <c r="F565" s="1" t="s">
        <v>7111</v>
      </c>
      <c r="G565" s="1" t="s">
        <v>7112</v>
      </c>
      <c r="H565" s="1" t="s">
        <v>7113</v>
      </c>
      <c r="I565" s="1" t="s">
        <v>7114</v>
      </c>
      <c r="J565" s="1" t="s">
        <v>7115</v>
      </c>
      <c r="K565" s="1" t="s">
        <v>7116</v>
      </c>
      <c r="L565" s="1" t="s">
        <v>7117</v>
      </c>
      <c r="M565" s="1" t="s">
        <v>7118</v>
      </c>
      <c r="N565" s="1" t="s">
        <v>7119</v>
      </c>
      <c r="O565" s="1" t="s">
        <v>7120</v>
      </c>
      <c r="P565" s="1" t="s">
        <v>7107</v>
      </c>
    </row>
    <row r="566" spans="1:16" ht="14.25">
      <c r="A566" s="44">
        <v>565</v>
      </c>
      <c r="B566" s="1" t="s">
        <v>7121</v>
      </c>
      <c r="C566" s="1" t="s">
        <v>7122</v>
      </c>
      <c r="D566" s="1" t="s">
        <v>7123</v>
      </c>
      <c r="E566" s="1" t="s">
        <v>7124</v>
      </c>
      <c r="F566" s="1" t="s">
        <v>7125</v>
      </c>
      <c r="G566" s="1" t="s">
        <v>7126</v>
      </c>
      <c r="H566" s="1" t="s">
        <v>7127</v>
      </c>
      <c r="I566" s="1" t="s">
        <v>7128</v>
      </c>
      <c r="J566" s="1" t="s">
        <v>7129</v>
      </c>
      <c r="K566" s="1" t="s">
        <v>7130</v>
      </c>
      <c r="L566" s="1" t="s">
        <v>7131</v>
      </c>
      <c r="M566" s="1" t="s">
        <v>7132</v>
      </c>
      <c r="N566" s="1" t="s">
        <v>7133</v>
      </c>
      <c r="O566" s="1" t="s">
        <v>7134</v>
      </c>
      <c r="P566" s="1" t="s">
        <v>7121</v>
      </c>
    </row>
    <row r="567" spans="1:16" ht="14.25">
      <c r="A567" s="44">
        <v>566</v>
      </c>
      <c r="B567" s="1" t="s">
        <v>7135</v>
      </c>
      <c r="C567" s="1" t="s">
        <v>7136</v>
      </c>
      <c r="D567" s="1" t="s">
        <v>7042</v>
      </c>
      <c r="E567" s="1" t="s">
        <v>7043</v>
      </c>
      <c r="F567" s="1" t="s">
        <v>7137</v>
      </c>
      <c r="G567" s="1" t="s">
        <v>7045</v>
      </c>
      <c r="H567" s="1" t="s">
        <v>7138</v>
      </c>
      <c r="I567" s="1" t="s">
        <v>7139</v>
      </c>
      <c r="J567" s="1" t="s">
        <v>7140</v>
      </c>
      <c r="K567" s="1" t="s">
        <v>7141</v>
      </c>
      <c r="L567" s="1" t="s">
        <v>7142</v>
      </c>
      <c r="M567" s="1" t="s">
        <v>7143</v>
      </c>
      <c r="N567" s="1" t="s">
        <v>7144</v>
      </c>
      <c r="O567" s="1" t="s">
        <v>7145</v>
      </c>
      <c r="P567" s="1" t="s">
        <v>7135</v>
      </c>
    </row>
    <row r="568" spans="1:16" ht="14.25">
      <c r="A568" s="44">
        <v>567</v>
      </c>
      <c r="B568" s="1" t="s">
        <v>7146</v>
      </c>
      <c r="C568" s="1" t="s">
        <v>7147</v>
      </c>
      <c r="D568" s="1" t="s">
        <v>7148</v>
      </c>
      <c r="E568" s="1" t="s">
        <v>7149</v>
      </c>
      <c r="F568" s="1" t="s">
        <v>7150</v>
      </c>
      <c r="G568" s="1" t="s">
        <v>7151</v>
      </c>
      <c r="H568" s="1" t="s">
        <v>7152</v>
      </c>
      <c r="I568" s="1" t="s">
        <v>7153</v>
      </c>
      <c r="J568" s="1" t="s">
        <v>7154</v>
      </c>
      <c r="K568" s="1" t="s">
        <v>7155</v>
      </c>
      <c r="L568" s="1" t="s">
        <v>7156</v>
      </c>
      <c r="M568" s="1" t="s">
        <v>7157</v>
      </c>
      <c r="N568" s="1" t="s">
        <v>7158</v>
      </c>
      <c r="O568" s="1" t="s">
        <v>7159</v>
      </c>
      <c r="P568" s="1" t="s">
        <v>7146</v>
      </c>
    </row>
    <row r="569" spans="1:16" ht="14.25">
      <c r="A569" s="44">
        <v>568</v>
      </c>
      <c r="B569" s="1" t="s">
        <v>7160</v>
      </c>
      <c r="C569" s="1" t="s">
        <v>7161</v>
      </c>
      <c r="D569" s="1" t="s">
        <v>7162</v>
      </c>
      <c r="E569" s="1" t="s">
        <v>7163</v>
      </c>
      <c r="F569" s="1" t="s">
        <v>7164</v>
      </c>
      <c r="G569" s="1" t="s">
        <v>7165</v>
      </c>
      <c r="H569" s="1" t="s">
        <v>7166</v>
      </c>
      <c r="I569" s="1" t="s">
        <v>7167</v>
      </c>
      <c r="J569" s="1" t="s">
        <v>7168</v>
      </c>
      <c r="K569" s="1" t="s">
        <v>7169</v>
      </c>
      <c r="L569" s="1" t="s">
        <v>7170</v>
      </c>
      <c r="M569" s="1" t="s">
        <v>7171</v>
      </c>
      <c r="N569" s="1" t="s">
        <v>7172</v>
      </c>
      <c r="O569" s="1" t="s">
        <v>7173</v>
      </c>
      <c r="P569" s="1" t="s">
        <v>7160</v>
      </c>
    </row>
    <row r="570" spans="1:16" ht="14.25">
      <c r="A570" s="44">
        <v>569</v>
      </c>
      <c r="B570" s="1" t="s">
        <v>7174</v>
      </c>
      <c r="C570" s="1" t="s">
        <v>7136</v>
      </c>
      <c r="D570" s="1" t="s">
        <v>7042</v>
      </c>
      <c r="E570" s="1" t="s">
        <v>7043</v>
      </c>
      <c r="F570" s="1" t="s">
        <v>7044</v>
      </c>
      <c r="G570" s="1" t="s">
        <v>7175</v>
      </c>
      <c r="H570" s="1" t="s">
        <v>7176</v>
      </c>
      <c r="I570" s="1" t="s">
        <v>7177</v>
      </c>
      <c r="J570" s="1" t="s">
        <v>7178</v>
      </c>
      <c r="K570" s="1" t="s">
        <v>7179</v>
      </c>
      <c r="L570" s="1" t="s">
        <v>7180</v>
      </c>
      <c r="M570" s="1" t="s">
        <v>7181</v>
      </c>
      <c r="N570" s="1" t="s">
        <v>7182</v>
      </c>
      <c r="O570" s="1" t="s">
        <v>7183</v>
      </c>
      <c r="P570" s="1" t="s">
        <v>7174</v>
      </c>
    </row>
    <row r="571" spans="1:16" ht="14.25">
      <c r="A571" s="44">
        <v>570</v>
      </c>
      <c r="B571" s="1" t="s">
        <v>7184</v>
      </c>
      <c r="C571" s="1" t="s">
        <v>7136</v>
      </c>
      <c r="D571" s="1" t="s">
        <v>7042</v>
      </c>
      <c r="E571" s="1" t="s">
        <v>7043</v>
      </c>
      <c r="F571" s="1" t="s">
        <v>7185</v>
      </c>
      <c r="G571" s="1" t="s">
        <v>7186</v>
      </c>
      <c r="H571" s="1" t="s">
        <v>7187</v>
      </c>
      <c r="I571" s="1" t="s">
        <v>7139</v>
      </c>
      <c r="J571" s="1" t="s">
        <v>7188</v>
      </c>
      <c r="K571" s="1" t="s">
        <v>7189</v>
      </c>
      <c r="L571" s="1" t="s">
        <v>7190</v>
      </c>
      <c r="M571" s="1" t="s">
        <v>7191</v>
      </c>
      <c r="N571" s="1" t="s">
        <v>7192</v>
      </c>
      <c r="O571" s="1" t="s">
        <v>7193</v>
      </c>
      <c r="P571" s="1" t="s">
        <v>7184</v>
      </c>
    </row>
    <row r="572" spans="1:16" ht="14.25">
      <c r="A572" s="44">
        <v>571</v>
      </c>
      <c r="B572" s="1" t="s">
        <v>7194</v>
      </c>
      <c r="C572" s="1" t="s">
        <v>7195</v>
      </c>
      <c r="D572" s="1" t="s">
        <v>7196</v>
      </c>
      <c r="E572" s="1" t="s">
        <v>7043</v>
      </c>
      <c r="F572" s="1" t="s">
        <v>7185</v>
      </c>
      <c r="G572" s="1" t="s">
        <v>7197</v>
      </c>
      <c r="H572" s="1" t="s">
        <v>7198</v>
      </c>
      <c r="I572" s="1" t="s">
        <v>7199</v>
      </c>
      <c r="J572" s="1" t="s">
        <v>7200</v>
      </c>
      <c r="K572" s="1" t="s">
        <v>7189</v>
      </c>
      <c r="L572" s="1" t="s">
        <v>7201</v>
      </c>
      <c r="M572" s="1" t="s">
        <v>7202</v>
      </c>
      <c r="N572" s="1" t="s">
        <v>7203</v>
      </c>
      <c r="O572" s="1" t="s">
        <v>7204</v>
      </c>
      <c r="P572" s="1" t="s">
        <v>7194</v>
      </c>
    </row>
    <row r="573" spans="1:16" ht="14.25">
      <c r="A573" s="44">
        <v>572</v>
      </c>
      <c r="B573" s="1" t="s">
        <v>7205</v>
      </c>
      <c r="C573" s="1" t="s">
        <v>7206</v>
      </c>
      <c r="D573" s="1" t="s">
        <v>7207</v>
      </c>
      <c r="E573" s="1" t="s">
        <v>7208</v>
      </c>
      <c r="F573" s="1" t="s">
        <v>7209</v>
      </c>
      <c r="G573" s="1" t="s">
        <v>7208</v>
      </c>
      <c r="H573" s="1" t="s">
        <v>7210</v>
      </c>
      <c r="I573" s="1" t="s">
        <v>7208</v>
      </c>
      <c r="J573" s="1" t="s">
        <v>7205</v>
      </c>
      <c r="K573" s="1" t="s">
        <v>7208</v>
      </c>
      <c r="L573" s="1" t="s">
        <v>7211</v>
      </c>
      <c r="M573" s="1" t="s">
        <v>7205</v>
      </c>
      <c r="N573" s="1" t="s">
        <v>7212</v>
      </c>
      <c r="O573" s="1" t="s">
        <v>7208</v>
      </c>
      <c r="P573" s="1" t="s">
        <v>7205</v>
      </c>
    </row>
    <row r="574" spans="1:16" ht="14.25">
      <c r="A574" s="44">
        <v>573</v>
      </c>
      <c r="B574" s="1" t="s">
        <v>7213</v>
      </c>
      <c r="C574" s="1" t="s">
        <v>7214</v>
      </c>
      <c r="D574" s="1" t="s">
        <v>7215</v>
      </c>
      <c r="E574" s="1" t="s">
        <v>7216</v>
      </c>
      <c r="F574" s="1" t="s">
        <v>7217</v>
      </c>
      <c r="G574" s="1" t="s">
        <v>7218</v>
      </c>
      <c r="H574" s="1" t="s">
        <v>7219</v>
      </c>
      <c r="I574" s="1" t="s">
        <v>7220</v>
      </c>
      <c r="J574" s="1" t="s">
        <v>7221</v>
      </c>
      <c r="K574" s="1" t="s">
        <v>7222</v>
      </c>
      <c r="L574" s="1" t="s">
        <v>7223</v>
      </c>
      <c r="M574" s="1" t="s">
        <v>7224</v>
      </c>
      <c r="N574" s="1" t="s">
        <v>7225</v>
      </c>
      <c r="O574" s="1" t="s">
        <v>7226</v>
      </c>
      <c r="P574" s="1" t="s">
        <v>7213</v>
      </c>
    </row>
    <row r="575" spans="1:16" ht="14.25">
      <c r="A575" s="44">
        <v>574</v>
      </c>
      <c r="B575" s="1" t="s">
        <v>7227</v>
      </c>
      <c r="C575" s="1" t="s">
        <v>7228</v>
      </c>
      <c r="D575" s="1" t="s">
        <v>7229</v>
      </c>
      <c r="E575" s="1" t="s">
        <v>7230</v>
      </c>
      <c r="F575" s="1" t="s">
        <v>7231</v>
      </c>
      <c r="G575" s="1" t="s">
        <v>7232</v>
      </c>
      <c r="H575" s="1" t="s">
        <v>7233</v>
      </c>
      <c r="I575" s="1" t="s">
        <v>7234</v>
      </c>
      <c r="J575" s="1" t="s">
        <v>7235</v>
      </c>
      <c r="K575" s="1" t="s">
        <v>7236</v>
      </c>
      <c r="L575" s="1" t="s">
        <v>7237</v>
      </c>
      <c r="M575" s="1" t="s">
        <v>7238</v>
      </c>
      <c r="N575" s="1" t="s">
        <v>7239</v>
      </c>
      <c r="O575" s="1" t="s">
        <v>7240</v>
      </c>
      <c r="P575" s="1" t="s">
        <v>7227</v>
      </c>
    </row>
    <row r="576" spans="1:16" ht="14.25">
      <c r="A576" s="44">
        <v>575</v>
      </c>
      <c r="B576" s="1" t="s">
        <v>7241</v>
      </c>
      <c r="C576" s="1" t="s">
        <v>7242</v>
      </c>
      <c r="D576" s="1" t="s">
        <v>7243</v>
      </c>
      <c r="E576" s="1" t="s">
        <v>7244</v>
      </c>
      <c r="F576" s="1" t="s">
        <v>7245</v>
      </c>
      <c r="G576" s="1" t="s">
        <v>7246</v>
      </c>
      <c r="H576" s="1" t="s">
        <v>7247</v>
      </c>
      <c r="I576" s="1" t="s">
        <v>7248</v>
      </c>
      <c r="J576" s="1" t="s">
        <v>7249</v>
      </c>
      <c r="K576" s="1" t="s">
        <v>7250</v>
      </c>
      <c r="L576" s="1" t="s">
        <v>7251</v>
      </c>
      <c r="M576" s="1" t="s">
        <v>7252</v>
      </c>
      <c r="N576" s="1" t="s">
        <v>7252</v>
      </c>
      <c r="O576" s="1" t="s">
        <v>7253</v>
      </c>
      <c r="P576" s="1" t="s">
        <v>7241</v>
      </c>
    </row>
    <row r="577" spans="1:16" ht="14.25">
      <c r="A577" s="44">
        <v>576</v>
      </c>
      <c r="B577" s="1" t="s">
        <v>7254</v>
      </c>
      <c r="C577" s="1" t="s">
        <v>7255</v>
      </c>
      <c r="D577" s="1" t="s">
        <v>7256</v>
      </c>
      <c r="E577" s="1" t="s">
        <v>7257</v>
      </c>
      <c r="F577" s="1" t="s">
        <v>7258</v>
      </c>
      <c r="G577" s="1" t="s">
        <v>7259</v>
      </c>
      <c r="H577" s="1" t="s">
        <v>7260</v>
      </c>
      <c r="I577" s="1" t="s">
        <v>7261</v>
      </c>
      <c r="J577" s="1" t="s">
        <v>7262</v>
      </c>
      <c r="K577" s="1" t="s">
        <v>7263</v>
      </c>
      <c r="L577" s="1" t="s">
        <v>7264</v>
      </c>
      <c r="M577" s="1" t="s">
        <v>7265</v>
      </c>
      <c r="N577" s="1" t="s">
        <v>7266</v>
      </c>
      <c r="O577" s="1" t="s">
        <v>7267</v>
      </c>
      <c r="P577" s="1" t="s">
        <v>7254</v>
      </c>
    </row>
    <row r="578" spans="1:16" ht="14.25">
      <c r="A578" s="44">
        <v>577</v>
      </c>
      <c r="B578" s="1" t="s">
        <v>7268</v>
      </c>
      <c r="C578" s="1" t="s">
        <v>7269</v>
      </c>
      <c r="D578" s="1" t="s">
        <v>7270</v>
      </c>
      <c r="E578" s="1" t="s">
        <v>7271</v>
      </c>
      <c r="F578" s="1" t="s">
        <v>7272</v>
      </c>
      <c r="G578" s="1" t="s">
        <v>7273</v>
      </c>
      <c r="H578" s="1" t="s">
        <v>7274</v>
      </c>
      <c r="I578" s="1" t="s">
        <v>7275</v>
      </c>
      <c r="J578" s="1" t="s">
        <v>7276</v>
      </c>
      <c r="K578" s="1" t="s">
        <v>7277</v>
      </c>
      <c r="L578" s="1" t="s">
        <v>7278</v>
      </c>
      <c r="M578" s="1" t="s">
        <v>7279</v>
      </c>
      <c r="N578" s="1" t="s">
        <v>7280</v>
      </c>
      <c r="O578" s="1" t="s">
        <v>7281</v>
      </c>
      <c r="P578" s="1" t="s">
        <v>7268</v>
      </c>
    </row>
    <row r="579" spans="1:16" ht="14.25">
      <c r="A579" s="44">
        <v>578</v>
      </c>
      <c r="B579" s="1" t="s">
        <v>7282</v>
      </c>
      <c r="C579" s="1" t="s">
        <v>7283</v>
      </c>
      <c r="D579" s="1" t="s">
        <v>7284</v>
      </c>
      <c r="E579" s="1" t="s">
        <v>7285</v>
      </c>
      <c r="F579" s="1" t="s">
        <v>7286</v>
      </c>
      <c r="G579" s="1" t="s">
        <v>7287</v>
      </c>
      <c r="H579" s="1" t="s">
        <v>7288</v>
      </c>
      <c r="I579" s="1" t="s">
        <v>7289</v>
      </c>
      <c r="J579" s="1" t="s">
        <v>7290</v>
      </c>
      <c r="K579" s="1" t="s">
        <v>7291</v>
      </c>
      <c r="L579" s="1" t="s">
        <v>7292</v>
      </c>
      <c r="M579" s="1" t="s">
        <v>7293</v>
      </c>
      <c r="N579" s="1" t="s">
        <v>7294</v>
      </c>
      <c r="O579" s="1" t="s">
        <v>7295</v>
      </c>
      <c r="P579" s="1" t="s">
        <v>7282</v>
      </c>
    </row>
    <row r="580" spans="1:16" ht="16.5">
      <c r="A580" s="44">
        <v>579</v>
      </c>
      <c r="B580" s="1" t="s">
        <v>7296</v>
      </c>
      <c r="C580" s="1" t="s">
        <v>7296</v>
      </c>
      <c r="D580" s="1" t="s">
        <v>7296</v>
      </c>
      <c r="E580" s="1" t="s">
        <v>7296</v>
      </c>
      <c r="F580" s="1" t="s">
        <v>7297</v>
      </c>
      <c r="G580" s="1" t="s">
        <v>7298</v>
      </c>
      <c r="H580" s="1" t="s">
        <v>7299</v>
      </c>
      <c r="I580" s="1" t="s">
        <v>7297</v>
      </c>
      <c r="J580" s="1" t="s">
        <v>7300</v>
      </c>
      <c r="K580" s="1" t="s">
        <v>7301</v>
      </c>
      <c r="L580" s="1" t="s">
        <v>7302</v>
      </c>
      <c r="M580" s="1" t="s">
        <v>7303</v>
      </c>
      <c r="N580" s="1" t="s">
        <v>7304</v>
      </c>
      <c r="O580" s="1" t="s">
        <v>7296</v>
      </c>
      <c r="P580" s="1" t="s">
        <v>7296</v>
      </c>
    </row>
    <row r="581" spans="1:16" ht="14.25">
      <c r="A581" s="44">
        <v>580</v>
      </c>
      <c r="B581" s="1" t="s">
        <v>7305</v>
      </c>
      <c r="C581" s="1" t="s">
        <v>7306</v>
      </c>
      <c r="D581" s="1" t="s">
        <v>7307</v>
      </c>
      <c r="E581" s="1" t="s">
        <v>7308</v>
      </c>
      <c r="F581" s="1" t="s">
        <v>7309</v>
      </c>
      <c r="G581" s="1" t="s">
        <v>7310</v>
      </c>
      <c r="H581" s="1" t="s">
        <v>7311</v>
      </c>
      <c r="I581" s="1" t="s">
        <v>7312</v>
      </c>
      <c r="J581" s="1" t="s">
        <v>7313</v>
      </c>
      <c r="K581" s="1" t="s">
        <v>7314</v>
      </c>
      <c r="L581" s="1" t="s">
        <v>7315</v>
      </c>
      <c r="M581" s="1" t="s">
        <v>7316</v>
      </c>
      <c r="N581" s="1" t="s">
        <v>7316</v>
      </c>
      <c r="O581" s="1" t="s">
        <v>7317</v>
      </c>
      <c r="P581" s="1" t="s">
        <v>7305</v>
      </c>
    </row>
    <row r="582" spans="1:16" ht="14.25">
      <c r="A582" s="44">
        <v>581</v>
      </c>
      <c r="B582" s="1" t="s">
        <v>7318</v>
      </c>
      <c r="C582" s="1" t="s">
        <v>7319</v>
      </c>
      <c r="D582" s="1" t="s">
        <v>7320</v>
      </c>
      <c r="E582" s="1" t="s">
        <v>7321</v>
      </c>
      <c r="F582" s="1" t="s">
        <v>7322</v>
      </c>
      <c r="G582" s="1" t="s">
        <v>7323</v>
      </c>
      <c r="H582" s="1" t="s">
        <v>7324</v>
      </c>
      <c r="I582" s="1" t="s">
        <v>7325</v>
      </c>
      <c r="J582" s="1" t="s">
        <v>7326</v>
      </c>
      <c r="K582" s="1" t="s">
        <v>7327</v>
      </c>
      <c r="L582" s="1" t="s">
        <v>7328</v>
      </c>
      <c r="M582" s="1" t="s">
        <v>7329</v>
      </c>
      <c r="N582" s="1" t="s">
        <v>7330</v>
      </c>
      <c r="O582" s="1" t="s">
        <v>7331</v>
      </c>
      <c r="P582" s="1" t="s">
        <v>7318</v>
      </c>
    </row>
    <row r="583" spans="1:16" ht="14.25">
      <c r="A583" s="44">
        <v>582</v>
      </c>
      <c r="B583" s="1" t="s">
        <v>7332</v>
      </c>
      <c r="C583" s="1" t="s">
        <v>7333</v>
      </c>
      <c r="D583" s="1" t="s">
        <v>7334</v>
      </c>
      <c r="E583" s="1" t="s">
        <v>7335</v>
      </c>
      <c r="F583" s="1" t="s">
        <v>7336</v>
      </c>
      <c r="G583" s="1" t="s">
        <v>7337</v>
      </c>
      <c r="H583" s="1" t="s">
        <v>7338</v>
      </c>
      <c r="I583" s="1" t="s">
        <v>7339</v>
      </c>
      <c r="J583" s="1" t="s">
        <v>7340</v>
      </c>
      <c r="K583" s="1" t="s">
        <v>7341</v>
      </c>
      <c r="L583" s="1" t="s">
        <v>7342</v>
      </c>
      <c r="M583" s="1" t="s">
        <v>7343</v>
      </c>
      <c r="N583" s="1" t="s">
        <v>7344</v>
      </c>
      <c r="O583" s="1" t="s">
        <v>7345</v>
      </c>
      <c r="P583" s="1" t="s">
        <v>7332</v>
      </c>
    </row>
    <row r="584" spans="1:16" ht="14.25">
      <c r="A584" s="44">
        <v>583</v>
      </c>
      <c r="B584" s="1" t="s">
        <v>7346</v>
      </c>
      <c r="C584" s="1" t="s">
        <v>7347</v>
      </c>
      <c r="D584" s="1" t="s">
        <v>7348</v>
      </c>
      <c r="E584" s="1" t="s">
        <v>7349</v>
      </c>
      <c r="F584" s="1" t="s">
        <v>7350</v>
      </c>
      <c r="G584" s="1" t="s">
        <v>7351</v>
      </c>
      <c r="H584" s="1" t="s">
        <v>7352</v>
      </c>
      <c r="I584" s="1" t="s">
        <v>7353</v>
      </c>
      <c r="J584" s="1" t="s">
        <v>7354</v>
      </c>
      <c r="K584" s="1" t="s">
        <v>7355</v>
      </c>
      <c r="L584" s="1" t="s">
        <v>7356</v>
      </c>
      <c r="M584" s="1" t="s">
        <v>7357</v>
      </c>
      <c r="N584" s="1" t="s">
        <v>7358</v>
      </c>
      <c r="O584" s="1" t="s">
        <v>7359</v>
      </c>
      <c r="P584" s="1" t="s">
        <v>7346</v>
      </c>
    </row>
    <row r="585" spans="1:16" ht="14.25">
      <c r="A585" s="44">
        <v>584</v>
      </c>
      <c r="B585" s="1" t="s">
        <v>7360</v>
      </c>
      <c r="C585" s="1" t="s">
        <v>7361</v>
      </c>
      <c r="D585" s="1" t="s">
        <v>7362</v>
      </c>
      <c r="E585" s="1" t="s">
        <v>7363</v>
      </c>
      <c r="F585" s="1" t="s">
        <v>7364</v>
      </c>
      <c r="G585" s="1" t="s">
        <v>7365</v>
      </c>
      <c r="H585" s="1" t="s">
        <v>7366</v>
      </c>
      <c r="I585" s="1" t="s">
        <v>7367</v>
      </c>
      <c r="J585" s="1" t="s">
        <v>7368</v>
      </c>
      <c r="K585" s="1" t="s">
        <v>7369</v>
      </c>
      <c r="L585" s="1" t="s">
        <v>7370</v>
      </c>
      <c r="M585" s="1" t="s">
        <v>7371</v>
      </c>
      <c r="N585" s="1" t="s">
        <v>7372</v>
      </c>
      <c r="O585" s="1" t="s">
        <v>7373</v>
      </c>
      <c r="P585" s="1" t="s">
        <v>7360</v>
      </c>
    </row>
    <row r="586" spans="1:16" ht="14.25">
      <c r="A586" s="44">
        <v>585</v>
      </c>
      <c r="B586" s="1" t="s">
        <v>7374</v>
      </c>
      <c r="C586" s="1" t="s">
        <v>7375</v>
      </c>
      <c r="D586" s="1" t="s">
        <v>7376</v>
      </c>
      <c r="E586" s="1" t="s">
        <v>7377</v>
      </c>
      <c r="F586" s="1" t="s">
        <v>7378</v>
      </c>
      <c r="G586" s="1" t="s">
        <v>7379</v>
      </c>
      <c r="H586" s="1" t="s">
        <v>7380</v>
      </c>
      <c r="I586" s="1" t="s">
        <v>7381</v>
      </c>
      <c r="J586" s="1" t="s">
        <v>7382</v>
      </c>
      <c r="K586" s="1" t="s">
        <v>7383</v>
      </c>
      <c r="L586" s="1" t="s">
        <v>7384</v>
      </c>
      <c r="M586" s="1" t="s">
        <v>7385</v>
      </c>
      <c r="N586" s="1" t="s">
        <v>7386</v>
      </c>
      <c r="O586" s="1" t="s">
        <v>7387</v>
      </c>
      <c r="P586" s="1" t="s">
        <v>7374</v>
      </c>
    </row>
    <row r="587" spans="1:16" ht="14.25">
      <c r="A587" s="44">
        <v>586</v>
      </c>
      <c r="B587" s="1" t="s">
        <v>7388</v>
      </c>
      <c r="C587" s="1" t="s">
        <v>7389</v>
      </c>
      <c r="D587" s="1" t="s">
        <v>7390</v>
      </c>
      <c r="E587" s="1" t="s">
        <v>7391</v>
      </c>
      <c r="F587" s="1" t="s">
        <v>7392</v>
      </c>
      <c r="G587" s="1" t="s">
        <v>7393</v>
      </c>
      <c r="H587" s="1" t="s">
        <v>7394</v>
      </c>
      <c r="I587" s="1" t="s">
        <v>7395</v>
      </c>
      <c r="J587" s="1" t="s">
        <v>7396</v>
      </c>
      <c r="K587" s="1" t="s">
        <v>7397</v>
      </c>
      <c r="L587" s="1" t="s">
        <v>7398</v>
      </c>
      <c r="M587" s="1" t="s">
        <v>7399</v>
      </c>
      <c r="N587" s="1" t="s">
        <v>7400</v>
      </c>
      <c r="O587" s="1" t="s">
        <v>7401</v>
      </c>
      <c r="P587" s="1" t="s">
        <v>7388</v>
      </c>
    </row>
    <row r="588" spans="1:16" ht="14.25">
      <c r="A588" s="44">
        <v>587</v>
      </c>
      <c r="B588" s="1" t="s">
        <v>7402</v>
      </c>
      <c r="C588" s="1" t="s">
        <v>7403</v>
      </c>
      <c r="D588" s="1" t="s">
        <v>7404</v>
      </c>
      <c r="E588" s="1" t="s">
        <v>7405</v>
      </c>
      <c r="F588" s="1" t="s">
        <v>7406</v>
      </c>
      <c r="G588" s="1" t="s">
        <v>7407</v>
      </c>
      <c r="H588" s="1" t="s">
        <v>7408</v>
      </c>
      <c r="I588" s="1" t="s">
        <v>7409</v>
      </c>
      <c r="J588" s="1" t="s">
        <v>7410</v>
      </c>
      <c r="K588" s="1" t="s">
        <v>7411</v>
      </c>
      <c r="L588" s="1" t="s">
        <v>7412</v>
      </c>
      <c r="M588" s="1" t="s">
        <v>7413</v>
      </c>
      <c r="N588" s="1" t="s">
        <v>7414</v>
      </c>
      <c r="O588" s="1" t="s">
        <v>7415</v>
      </c>
      <c r="P588" s="1" t="s">
        <v>7402</v>
      </c>
    </row>
    <row r="589" spans="1:16" ht="14.25">
      <c r="A589" s="44">
        <v>588</v>
      </c>
      <c r="B589" s="1" t="s">
        <v>38</v>
      </c>
      <c r="C589" s="1" t="s">
        <v>38</v>
      </c>
      <c r="D589" s="1" t="s">
        <v>38</v>
      </c>
      <c r="E589" s="1" t="s">
        <v>38</v>
      </c>
      <c r="F589" s="1" t="s">
        <v>38</v>
      </c>
      <c r="G589" s="1" t="s">
        <v>38</v>
      </c>
      <c r="H589" s="1" t="s">
        <v>38</v>
      </c>
      <c r="I589" s="1" t="s">
        <v>38</v>
      </c>
      <c r="J589" s="1" t="s">
        <v>38</v>
      </c>
      <c r="K589" s="1" t="s">
        <v>38</v>
      </c>
      <c r="L589" s="1" t="s">
        <v>38</v>
      </c>
      <c r="M589" s="1" t="s">
        <v>38</v>
      </c>
      <c r="N589" s="1" t="s">
        <v>38</v>
      </c>
      <c r="O589" s="1" t="s">
        <v>38</v>
      </c>
      <c r="P589" s="1" t="s">
        <v>38</v>
      </c>
    </row>
    <row r="590" spans="1:16" ht="14.25">
      <c r="A590" s="44">
        <v>589</v>
      </c>
      <c r="B590" s="1" t="s">
        <v>7416</v>
      </c>
      <c r="C590" s="1" t="s">
        <v>7417</v>
      </c>
      <c r="D590" s="1" t="s">
        <v>7418</v>
      </c>
      <c r="E590" s="1" t="s">
        <v>7419</v>
      </c>
      <c r="F590" s="1" t="s">
        <v>7420</v>
      </c>
      <c r="G590" s="1" t="s">
        <v>7421</v>
      </c>
      <c r="H590" s="1" t="s">
        <v>7422</v>
      </c>
      <c r="I590" s="1" t="s">
        <v>7423</v>
      </c>
      <c r="J590" s="1" t="s">
        <v>7424</v>
      </c>
      <c r="K590" s="1" t="s">
        <v>7425</v>
      </c>
      <c r="L590" s="1" t="s">
        <v>7426</v>
      </c>
      <c r="M590" s="1" t="s">
        <v>7427</v>
      </c>
      <c r="N590" s="1" t="s">
        <v>7428</v>
      </c>
      <c r="O590" s="1" t="s">
        <v>7429</v>
      </c>
      <c r="P590" s="1" t="s">
        <v>7416</v>
      </c>
    </row>
    <row r="591" spans="1:16" ht="14.25">
      <c r="A591" s="44">
        <v>590</v>
      </c>
      <c r="B591" s="1" t="s">
        <v>7430</v>
      </c>
      <c r="C591" s="1" t="s">
        <v>7431</v>
      </c>
      <c r="D591" s="1" t="s">
        <v>7432</v>
      </c>
      <c r="E591" s="1" t="s">
        <v>7433</v>
      </c>
      <c r="F591" s="1" t="s">
        <v>7434</v>
      </c>
      <c r="G591" s="1" t="s">
        <v>7435</v>
      </c>
      <c r="H591" s="1" t="s">
        <v>7436</v>
      </c>
      <c r="I591" s="1" t="s">
        <v>7437</v>
      </c>
      <c r="J591" s="1" t="s">
        <v>7438</v>
      </c>
      <c r="K591" s="1" t="s">
        <v>7439</v>
      </c>
      <c r="L591" s="1" t="s">
        <v>7440</v>
      </c>
      <c r="M591" s="1" t="s">
        <v>7441</v>
      </c>
      <c r="N591" s="1" t="s">
        <v>7442</v>
      </c>
      <c r="O591" s="1" t="s">
        <v>7443</v>
      </c>
      <c r="P591" s="1" t="s">
        <v>7430</v>
      </c>
    </row>
    <row r="592" spans="1:16" ht="14.25">
      <c r="A592" s="44">
        <v>591</v>
      </c>
      <c r="B592" s="1" t="s">
        <v>7444</v>
      </c>
      <c r="C592" s="1" t="s">
        <v>7445</v>
      </c>
      <c r="D592" s="1" t="s">
        <v>3727</v>
      </c>
      <c r="E592" s="1" t="s">
        <v>1632</v>
      </c>
      <c r="F592" s="1" t="s">
        <v>1551</v>
      </c>
      <c r="G592" s="1" t="s">
        <v>7446</v>
      </c>
      <c r="H592" s="1" t="s">
        <v>3731</v>
      </c>
      <c r="I592" s="1" t="s">
        <v>7447</v>
      </c>
      <c r="J592" s="1" t="s">
        <v>7448</v>
      </c>
      <c r="K592" s="1" t="s">
        <v>1556</v>
      </c>
      <c r="L592" s="1" t="s">
        <v>3735</v>
      </c>
      <c r="M592" s="1" t="s">
        <v>7449</v>
      </c>
      <c r="N592" s="1" t="s">
        <v>7449</v>
      </c>
      <c r="O592" s="1" t="s">
        <v>3734</v>
      </c>
      <c r="P592" s="1" t="s">
        <v>7444</v>
      </c>
    </row>
    <row r="593" spans="1:16" ht="14.25">
      <c r="A593" s="44">
        <v>592</v>
      </c>
      <c r="B593" s="1" t="s">
        <v>7450</v>
      </c>
      <c r="C593" s="1" t="s">
        <v>7451</v>
      </c>
      <c r="D593" s="1" t="s">
        <v>7452</v>
      </c>
      <c r="E593" s="1" t="s">
        <v>7453</v>
      </c>
      <c r="F593" s="1" t="s">
        <v>7454</v>
      </c>
      <c r="G593" s="1" t="s">
        <v>7455</v>
      </c>
      <c r="H593" s="1" t="s">
        <v>7456</v>
      </c>
      <c r="I593" s="1" t="s">
        <v>7457</v>
      </c>
      <c r="J593" s="1" t="s">
        <v>7458</v>
      </c>
      <c r="K593" s="1" t="s">
        <v>7459</v>
      </c>
      <c r="L593" s="1" t="s">
        <v>7460</v>
      </c>
      <c r="M593" s="1" t="s">
        <v>7461</v>
      </c>
      <c r="N593" s="1" t="s">
        <v>7462</v>
      </c>
      <c r="O593" s="1" t="s">
        <v>7459</v>
      </c>
      <c r="P593" s="1" t="s">
        <v>7450</v>
      </c>
    </row>
    <row r="594" spans="1:16" ht="14.25">
      <c r="A594" s="44">
        <v>593</v>
      </c>
      <c r="B594" s="1" t="s">
        <v>7463</v>
      </c>
      <c r="C594" s="1" t="s">
        <v>7464</v>
      </c>
      <c r="D594" s="1" t="s">
        <v>7465</v>
      </c>
      <c r="E594" s="1" t="s">
        <v>7466</v>
      </c>
      <c r="F594" s="1" t="s">
        <v>7467</v>
      </c>
      <c r="G594" s="1" t="s">
        <v>7468</v>
      </c>
      <c r="H594" s="1" t="s">
        <v>7469</v>
      </c>
      <c r="I594" s="1" t="s">
        <v>7470</v>
      </c>
      <c r="J594" s="1" t="s">
        <v>7471</v>
      </c>
      <c r="K594" s="1" t="s">
        <v>7472</v>
      </c>
      <c r="L594" s="1" t="s">
        <v>7473</v>
      </c>
      <c r="M594" s="1" t="s">
        <v>7474</v>
      </c>
      <c r="N594" s="1" t="s">
        <v>7475</v>
      </c>
      <c r="O594" s="1" t="s">
        <v>7476</v>
      </c>
      <c r="P594" s="1" t="s">
        <v>7463</v>
      </c>
    </row>
    <row r="595" spans="1:16" ht="14.25">
      <c r="A595" s="44">
        <v>594</v>
      </c>
      <c r="B595" s="1" t="s">
        <v>7477</v>
      </c>
      <c r="C595" s="1" t="s">
        <v>7478</v>
      </c>
      <c r="D595" s="1" t="s">
        <v>7479</v>
      </c>
      <c r="E595" s="1" t="s">
        <v>7480</v>
      </c>
      <c r="F595" s="1" t="s">
        <v>7481</v>
      </c>
      <c r="G595" s="1" t="s">
        <v>7482</v>
      </c>
      <c r="H595" s="1" t="s">
        <v>7483</v>
      </c>
      <c r="I595" s="1" t="s">
        <v>7484</v>
      </c>
      <c r="J595" s="1" t="s">
        <v>7485</v>
      </c>
      <c r="K595" s="1" t="s">
        <v>7486</v>
      </c>
      <c r="L595" s="1" t="s">
        <v>7487</v>
      </c>
      <c r="M595" s="1" t="s">
        <v>7488</v>
      </c>
      <c r="N595" s="1" t="s">
        <v>7489</v>
      </c>
      <c r="O595" s="1" t="s">
        <v>7490</v>
      </c>
      <c r="P595" s="1" t="s">
        <v>7477</v>
      </c>
    </row>
    <row r="596" spans="1:16" ht="14.25">
      <c r="A596" s="44">
        <v>595</v>
      </c>
      <c r="B596" s="1" t="s">
        <v>7491</v>
      </c>
      <c r="C596" s="1" t="s">
        <v>7492</v>
      </c>
      <c r="D596" s="1" t="s">
        <v>7491</v>
      </c>
      <c r="E596" s="1" t="s">
        <v>7491</v>
      </c>
      <c r="F596" s="1" t="s">
        <v>7491</v>
      </c>
      <c r="G596" s="1" t="s">
        <v>7493</v>
      </c>
      <c r="H596" s="1" t="s">
        <v>7491</v>
      </c>
      <c r="I596" s="1" t="s">
        <v>7491</v>
      </c>
      <c r="J596" s="1" t="s">
        <v>7491</v>
      </c>
      <c r="K596" s="1" t="s">
        <v>7494</v>
      </c>
      <c r="L596" s="1" t="s">
        <v>7491</v>
      </c>
      <c r="M596" s="1" t="s">
        <v>7493</v>
      </c>
      <c r="N596" s="1" t="s">
        <v>7493</v>
      </c>
      <c r="O596" s="1" t="s">
        <v>7493</v>
      </c>
      <c r="P596" s="1" t="s">
        <v>7491</v>
      </c>
    </row>
    <row r="597" spans="1:16" ht="14.25">
      <c r="A597" s="44">
        <v>596</v>
      </c>
      <c r="B597" s="1" t="s">
        <v>7495</v>
      </c>
      <c r="C597" s="1" t="s">
        <v>7496</v>
      </c>
      <c r="D597" s="1" t="s">
        <v>7497</v>
      </c>
      <c r="E597" s="1" t="s">
        <v>7498</v>
      </c>
      <c r="F597" s="1" t="s">
        <v>7499</v>
      </c>
      <c r="G597" s="1" t="s">
        <v>7500</v>
      </c>
      <c r="H597" s="1" t="s">
        <v>7501</v>
      </c>
      <c r="I597" s="1" t="s">
        <v>7502</v>
      </c>
      <c r="J597" s="1" t="s">
        <v>7503</v>
      </c>
      <c r="K597" s="1" t="s">
        <v>7504</v>
      </c>
      <c r="L597" s="1" t="s">
        <v>7505</v>
      </c>
      <c r="M597" s="1" t="s">
        <v>7506</v>
      </c>
      <c r="N597" s="1" t="s">
        <v>7507</v>
      </c>
      <c r="O597" s="1" t="s">
        <v>7508</v>
      </c>
      <c r="P597" s="1" t="s">
        <v>7495</v>
      </c>
    </row>
    <row r="598" spans="1:16" ht="14.25">
      <c r="A598" s="44">
        <v>597</v>
      </c>
      <c r="B598" s="1" t="s">
        <v>7509</v>
      </c>
      <c r="C598" s="1" t="s">
        <v>7510</v>
      </c>
      <c r="D598" s="1" t="s">
        <v>7511</v>
      </c>
      <c r="E598" s="1" t="s">
        <v>7512</v>
      </c>
      <c r="F598" s="1" t="s">
        <v>7513</v>
      </c>
      <c r="G598" s="1" t="s">
        <v>7514</v>
      </c>
      <c r="H598" s="1" t="s">
        <v>7515</v>
      </c>
      <c r="I598" s="1" t="s">
        <v>7516</v>
      </c>
      <c r="J598" s="1" t="s">
        <v>7517</v>
      </c>
      <c r="K598" s="1" t="s">
        <v>7518</v>
      </c>
      <c r="L598" s="1" t="s">
        <v>7519</v>
      </c>
      <c r="M598" s="1" t="s">
        <v>7520</v>
      </c>
      <c r="N598" s="1" t="s">
        <v>7521</v>
      </c>
      <c r="O598" s="1" t="s">
        <v>7522</v>
      </c>
      <c r="P598" s="1" t="s">
        <v>7509</v>
      </c>
    </row>
    <row r="599" spans="1:16" ht="14.25">
      <c r="A599" s="44">
        <v>598</v>
      </c>
      <c r="B599" s="1" t="s">
        <v>7523</v>
      </c>
      <c r="C599" s="1" t="s">
        <v>7524</v>
      </c>
      <c r="D599" s="1" t="s">
        <v>7525</v>
      </c>
      <c r="E599" s="1" t="s">
        <v>7526</v>
      </c>
      <c r="F599" s="1" t="s">
        <v>7527</v>
      </c>
      <c r="G599" s="1" t="s">
        <v>7528</v>
      </c>
      <c r="H599" s="1" t="s">
        <v>7529</v>
      </c>
      <c r="I599" s="1" t="s">
        <v>7530</v>
      </c>
      <c r="J599" s="1" t="s">
        <v>7531</v>
      </c>
      <c r="K599" s="1" t="s">
        <v>7532</v>
      </c>
      <c r="L599" s="1" t="s">
        <v>7533</v>
      </c>
      <c r="M599" s="1" t="s">
        <v>7534</v>
      </c>
      <c r="N599" s="1" t="s">
        <v>7535</v>
      </c>
      <c r="O599" s="1" t="s">
        <v>7536</v>
      </c>
      <c r="P599" s="1" t="s">
        <v>7523</v>
      </c>
    </row>
    <row r="600" spans="1:16" ht="14.25">
      <c r="A600" s="44">
        <v>599</v>
      </c>
      <c r="B600" s="1" t="s">
        <v>7537</v>
      </c>
      <c r="C600" s="1" t="s">
        <v>7538</v>
      </c>
      <c r="D600" s="1" t="s">
        <v>7539</v>
      </c>
      <c r="E600" s="1" t="s">
        <v>7540</v>
      </c>
      <c r="F600" s="1" t="s">
        <v>7541</v>
      </c>
      <c r="G600" s="1" t="s">
        <v>7542</v>
      </c>
      <c r="H600" s="1" t="s">
        <v>7529</v>
      </c>
      <c r="I600" s="1" t="s">
        <v>7543</v>
      </c>
      <c r="J600" s="1" t="s">
        <v>7544</v>
      </c>
      <c r="K600" s="1" t="s">
        <v>7532</v>
      </c>
      <c r="L600" s="1" t="s">
        <v>7545</v>
      </c>
      <c r="M600" s="1" t="s">
        <v>7546</v>
      </c>
      <c r="N600" s="1" t="s">
        <v>7547</v>
      </c>
      <c r="O600" s="1" t="s">
        <v>7548</v>
      </c>
      <c r="P600" s="1" t="s">
        <v>7537</v>
      </c>
    </row>
    <row r="601" spans="1:16" ht="14.25">
      <c r="A601" s="44">
        <v>600</v>
      </c>
      <c r="B601" s="1" t="s">
        <v>7549</v>
      </c>
      <c r="C601" s="1" t="s">
        <v>7550</v>
      </c>
      <c r="D601" s="1" t="s">
        <v>7551</v>
      </c>
      <c r="E601" s="1" t="s">
        <v>7552</v>
      </c>
      <c r="F601" s="1" t="s">
        <v>7553</v>
      </c>
      <c r="G601" s="1" t="s">
        <v>7554</v>
      </c>
      <c r="H601" s="1" t="s">
        <v>7555</v>
      </c>
      <c r="I601" s="1" t="s">
        <v>7553</v>
      </c>
      <c r="J601" s="1" t="s">
        <v>7556</v>
      </c>
      <c r="K601" s="1" t="s">
        <v>7557</v>
      </c>
      <c r="L601" s="1" t="s">
        <v>7558</v>
      </c>
      <c r="M601" s="1" t="s">
        <v>7559</v>
      </c>
      <c r="N601" s="1" t="s">
        <v>7560</v>
      </c>
      <c r="O601" s="1" t="s">
        <v>7561</v>
      </c>
      <c r="P601" s="1" t="s">
        <v>7549</v>
      </c>
    </row>
    <row r="602" spans="1:16" ht="14.25">
      <c r="A602" s="44">
        <v>601</v>
      </c>
      <c r="B602" s="1" t="s">
        <v>7562</v>
      </c>
      <c r="C602" s="1" t="s">
        <v>7563</v>
      </c>
      <c r="D602" s="1" t="s">
        <v>7564</v>
      </c>
      <c r="E602" s="1" t="s">
        <v>7565</v>
      </c>
      <c r="F602" s="1" t="s">
        <v>7566</v>
      </c>
      <c r="G602" s="1" t="s">
        <v>7554</v>
      </c>
      <c r="H602" s="1" t="s">
        <v>7567</v>
      </c>
      <c r="I602" s="1" t="s">
        <v>7568</v>
      </c>
      <c r="J602" s="1" t="s">
        <v>7569</v>
      </c>
      <c r="K602" s="1" t="s">
        <v>7570</v>
      </c>
      <c r="L602" s="1" t="s">
        <v>7571</v>
      </c>
      <c r="M602" s="1" t="s">
        <v>7572</v>
      </c>
      <c r="N602" s="1" t="s">
        <v>7573</v>
      </c>
      <c r="O602" s="1" t="s">
        <v>7574</v>
      </c>
      <c r="P602" s="1" t="s">
        <v>7562</v>
      </c>
    </row>
    <row r="603" spans="1:16" ht="14.25">
      <c r="A603" s="44">
        <v>602</v>
      </c>
      <c r="B603" s="1" t="s">
        <v>7575</v>
      </c>
      <c r="C603" s="1" t="s">
        <v>7576</v>
      </c>
      <c r="D603" s="1" t="s">
        <v>7577</v>
      </c>
      <c r="E603" s="1" t="s">
        <v>7578</v>
      </c>
      <c r="F603" s="1" t="s">
        <v>7579</v>
      </c>
      <c r="G603" s="1" t="s">
        <v>7580</v>
      </c>
      <c r="H603" s="1" t="s">
        <v>7581</v>
      </c>
      <c r="I603" s="1" t="s">
        <v>7582</v>
      </c>
      <c r="J603" s="1" t="s">
        <v>7583</v>
      </c>
      <c r="K603" s="1" t="s">
        <v>7584</v>
      </c>
      <c r="L603" s="1" t="s">
        <v>7585</v>
      </c>
      <c r="M603" s="1" t="s">
        <v>7586</v>
      </c>
      <c r="N603" s="1" t="s">
        <v>7587</v>
      </c>
      <c r="O603" s="1" t="s">
        <v>7588</v>
      </c>
      <c r="P603" s="1" t="s">
        <v>7575</v>
      </c>
    </row>
    <row r="604" spans="1:16" ht="14.25">
      <c r="A604" s="44">
        <v>603</v>
      </c>
      <c r="B604" s="1" t="s">
        <v>7589</v>
      </c>
      <c r="C604" s="1" t="s">
        <v>7590</v>
      </c>
      <c r="D604" s="1" t="s">
        <v>7589</v>
      </c>
      <c r="E604" s="1" t="s">
        <v>7589</v>
      </c>
      <c r="F604" s="1" t="s">
        <v>7589</v>
      </c>
      <c r="G604" s="1" t="s">
        <v>7589</v>
      </c>
      <c r="H604" s="1" t="s">
        <v>7589</v>
      </c>
      <c r="I604" s="1" t="s">
        <v>7589</v>
      </c>
      <c r="J604" s="1" t="s">
        <v>7589</v>
      </c>
      <c r="K604" s="1" t="s">
        <v>7591</v>
      </c>
      <c r="L604" s="1" t="s">
        <v>7589</v>
      </c>
      <c r="M604" s="1" t="s">
        <v>7589</v>
      </c>
      <c r="N604" s="1" t="s">
        <v>7589</v>
      </c>
      <c r="O604" s="1" t="s">
        <v>7589</v>
      </c>
      <c r="P604" s="1" t="s">
        <v>7589</v>
      </c>
    </row>
    <row r="605" spans="1:16" ht="14.25">
      <c r="A605" s="44">
        <v>604</v>
      </c>
      <c r="B605" s="1" t="s">
        <v>7592</v>
      </c>
      <c r="C605" s="1" t="s">
        <v>7593</v>
      </c>
      <c r="D605" s="1" t="s">
        <v>7594</v>
      </c>
      <c r="E605" s="1" t="s">
        <v>7595</v>
      </c>
      <c r="F605" s="1" t="s">
        <v>7596</v>
      </c>
      <c r="G605" s="1" t="s">
        <v>7597</v>
      </c>
      <c r="H605" s="1" t="s">
        <v>7598</v>
      </c>
      <c r="I605" s="1" t="s">
        <v>7599</v>
      </c>
      <c r="J605" s="1" t="s">
        <v>7600</v>
      </c>
      <c r="K605" s="1" t="s">
        <v>7601</v>
      </c>
      <c r="L605" s="1" t="s">
        <v>7602</v>
      </c>
      <c r="M605" s="1" t="s">
        <v>7603</v>
      </c>
      <c r="N605" s="1" t="s">
        <v>7604</v>
      </c>
      <c r="O605" s="1" t="s">
        <v>7605</v>
      </c>
      <c r="P605" s="1" t="s">
        <v>7592</v>
      </c>
    </row>
    <row r="606" spans="1:16" ht="14.25">
      <c r="A606" s="44">
        <v>605</v>
      </c>
      <c r="B606" s="1" t="s">
        <v>7606</v>
      </c>
      <c r="C606" s="1" t="s">
        <v>7607</v>
      </c>
      <c r="D606" s="1" t="s">
        <v>7608</v>
      </c>
      <c r="E606" s="1" t="s">
        <v>7609</v>
      </c>
      <c r="F606" s="1" t="s">
        <v>7610</v>
      </c>
      <c r="G606" s="1" t="s">
        <v>7611</v>
      </c>
      <c r="H606" s="1" t="s">
        <v>7612</v>
      </c>
      <c r="I606" s="1" t="s">
        <v>7613</v>
      </c>
      <c r="J606" s="1" t="s">
        <v>7614</v>
      </c>
      <c r="K606" s="1" t="s">
        <v>7615</v>
      </c>
      <c r="L606" s="1" t="s">
        <v>7616</v>
      </c>
      <c r="M606" s="1" t="s">
        <v>7617</v>
      </c>
      <c r="N606" s="1" t="s">
        <v>7618</v>
      </c>
      <c r="O606" s="1" t="s">
        <v>7619</v>
      </c>
      <c r="P606" s="1" t="s">
        <v>7606</v>
      </c>
    </row>
    <row r="607" spans="1:16" ht="14.25">
      <c r="A607" s="44">
        <v>606</v>
      </c>
      <c r="B607" s="1" t="s">
        <v>7620</v>
      </c>
      <c r="C607" s="1" t="s">
        <v>7621</v>
      </c>
      <c r="D607" s="1" t="s">
        <v>7622</v>
      </c>
      <c r="E607" s="1" t="s">
        <v>7623</v>
      </c>
      <c r="F607" s="1" t="s">
        <v>7624</v>
      </c>
      <c r="G607" s="1" t="s">
        <v>7625</v>
      </c>
      <c r="H607" s="1" t="s">
        <v>7626</v>
      </c>
      <c r="I607" s="1" t="s">
        <v>7627</v>
      </c>
      <c r="J607" s="1" t="s">
        <v>7628</v>
      </c>
      <c r="K607" s="1" t="s">
        <v>7629</v>
      </c>
      <c r="L607" s="1" t="s">
        <v>7630</v>
      </c>
      <c r="M607" s="1" t="s">
        <v>7631</v>
      </c>
      <c r="N607" s="1" t="s">
        <v>7632</v>
      </c>
      <c r="O607" s="1" t="s">
        <v>7633</v>
      </c>
      <c r="P607" s="1" t="s">
        <v>7620</v>
      </c>
    </row>
    <row r="608" spans="1:16" ht="14.25">
      <c r="A608" s="44">
        <v>607</v>
      </c>
      <c r="B608" s="1" t="s">
        <v>7634</v>
      </c>
      <c r="C608" s="1" t="s">
        <v>7635</v>
      </c>
      <c r="D608" s="1" t="s">
        <v>7636</v>
      </c>
      <c r="E608" s="1" t="s">
        <v>7637</v>
      </c>
      <c r="F608" s="1" t="s">
        <v>7638</v>
      </c>
      <c r="G608" s="1" t="s">
        <v>7639</v>
      </c>
      <c r="H608" s="1" t="s">
        <v>7640</v>
      </c>
      <c r="I608" s="1" t="s">
        <v>7641</v>
      </c>
      <c r="J608" s="1" t="s">
        <v>7642</v>
      </c>
      <c r="K608" s="1" t="s">
        <v>7643</v>
      </c>
      <c r="L608" s="1" t="s">
        <v>7644</v>
      </c>
      <c r="M608" s="1" t="s">
        <v>7645</v>
      </c>
      <c r="N608" s="1" t="s">
        <v>7646</v>
      </c>
      <c r="O608" s="1" t="s">
        <v>7647</v>
      </c>
      <c r="P608" s="1" t="s">
        <v>7634</v>
      </c>
    </row>
    <row r="609" spans="1:16" ht="14.25">
      <c r="A609" s="44">
        <v>608</v>
      </c>
      <c r="B609" s="1" t="s">
        <v>7648</v>
      </c>
      <c r="C609" s="1" t="s">
        <v>7649</v>
      </c>
      <c r="D609" s="1" t="s">
        <v>7650</v>
      </c>
      <c r="E609" s="1" t="s">
        <v>7651</v>
      </c>
      <c r="F609" s="1" t="s">
        <v>7652</v>
      </c>
      <c r="G609" s="1" t="s">
        <v>7653</v>
      </c>
      <c r="H609" s="1" t="s">
        <v>7654</v>
      </c>
      <c r="I609" s="1" t="s">
        <v>7655</v>
      </c>
      <c r="J609" s="1" t="s">
        <v>7656</v>
      </c>
      <c r="K609" s="1" t="s">
        <v>7657</v>
      </c>
      <c r="L609" s="1" t="s">
        <v>7658</v>
      </c>
      <c r="M609" s="1" t="s">
        <v>7659</v>
      </c>
      <c r="N609" s="1" t="s">
        <v>7660</v>
      </c>
      <c r="O609" s="1" t="s">
        <v>7661</v>
      </c>
      <c r="P609" s="1" t="s">
        <v>7648</v>
      </c>
    </row>
    <row r="610" spans="1:16" ht="14.25">
      <c r="A610" s="44">
        <v>609</v>
      </c>
      <c r="B610" s="1" t="s">
        <v>7662</v>
      </c>
      <c r="C610" s="1" t="s">
        <v>7663</v>
      </c>
      <c r="D610" s="1" t="s">
        <v>7664</v>
      </c>
      <c r="E610" s="1" t="s">
        <v>7665</v>
      </c>
      <c r="F610" s="1" t="s">
        <v>7666</v>
      </c>
      <c r="G610" s="1" t="s">
        <v>7667</v>
      </c>
      <c r="H610" s="1" t="s">
        <v>7668</v>
      </c>
      <c r="I610" s="1" t="s">
        <v>7669</v>
      </c>
      <c r="J610" s="1" t="s">
        <v>7670</v>
      </c>
      <c r="K610" s="1" t="s">
        <v>7671</v>
      </c>
      <c r="L610" s="1" t="s">
        <v>7672</v>
      </c>
      <c r="M610" s="1" t="s">
        <v>7673</v>
      </c>
      <c r="N610" s="1" t="s">
        <v>7674</v>
      </c>
      <c r="O610" s="1" t="s">
        <v>7675</v>
      </c>
      <c r="P610" s="1" t="s">
        <v>7662</v>
      </c>
    </row>
    <row r="611" spans="1:16" ht="14.25">
      <c r="A611" s="44">
        <v>610</v>
      </c>
      <c r="B611" s="1" t="s">
        <v>7676</v>
      </c>
      <c r="C611" s="1" t="s">
        <v>7677</v>
      </c>
      <c r="D611" s="1" t="s">
        <v>7678</v>
      </c>
      <c r="E611" s="1" t="s">
        <v>7679</v>
      </c>
      <c r="F611" s="1" t="s">
        <v>7680</v>
      </c>
      <c r="G611" s="1" t="s">
        <v>7681</v>
      </c>
      <c r="H611" s="1" t="s">
        <v>7682</v>
      </c>
      <c r="I611" s="1" t="s">
        <v>7683</v>
      </c>
      <c r="J611" s="1" t="s">
        <v>7684</v>
      </c>
      <c r="K611" s="1" t="s">
        <v>7685</v>
      </c>
      <c r="L611" s="1" t="s">
        <v>7686</v>
      </c>
      <c r="M611" s="1" t="s">
        <v>7687</v>
      </c>
      <c r="N611" s="1" t="s">
        <v>7688</v>
      </c>
      <c r="O611" s="1" t="s">
        <v>7689</v>
      </c>
      <c r="P611" s="1" t="s">
        <v>7676</v>
      </c>
    </row>
    <row r="612" spans="1:16" ht="14.25">
      <c r="A612" s="44">
        <v>611</v>
      </c>
      <c r="B612" s="1" t="s">
        <v>7690</v>
      </c>
      <c r="C612" s="1" t="s">
        <v>7691</v>
      </c>
      <c r="D612" s="1" t="s">
        <v>7692</v>
      </c>
      <c r="E612" s="1" t="s">
        <v>7693</v>
      </c>
      <c r="F612" s="1" t="s">
        <v>7694</v>
      </c>
      <c r="G612" s="1" t="s">
        <v>7695</v>
      </c>
      <c r="H612" s="1" t="s">
        <v>7696</v>
      </c>
      <c r="I612" s="1" t="s">
        <v>7697</v>
      </c>
      <c r="J612" s="1" t="s">
        <v>7698</v>
      </c>
      <c r="K612" s="1" t="s">
        <v>7699</v>
      </c>
      <c r="L612" s="1" t="s">
        <v>7700</v>
      </c>
      <c r="M612" s="1" t="s">
        <v>7701</v>
      </c>
      <c r="N612" s="1" t="s">
        <v>7702</v>
      </c>
      <c r="O612" s="1" t="s">
        <v>7703</v>
      </c>
      <c r="P612" s="1" t="s">
        <v>7690</v>
      </c>
    </row>
    <row r="613" spans="1:16" ht="14.25">
      <c r="A613" s="44">
        <v>612</v>
      </c>
      <c r="B613" s="1" t="s">
        <v>7704</v>
      </c>
      <c r="C613" s="1" t="s">
        <v>7705</v>
      </c>
      <c r="D613" s="1" t="s">
        <v>7706</v>
      </c>
      <c r="E613" s="1" t="s">
        <v>7707</v>
      </c>
      <c r="F613" s="1" t="s">
        <v>7708</v>
      </c>
      <c r="G613" s="1" t="s">
        <v>7709</v>
      </c>
      <c r="H613" s="1" t="s">
        <v>7710</v>
      </c>
      <c r="I613" s="1" t="s">
        <v>7711</v>
      </c>
      <c r="J613" s="1" t="s">
        <v>7712</v>
      </c>
      <c r="K613" s="1" t="s">
        <v>7713</v>
      </c>
      <c r="L613" s="1" t="s">
        <v>7714</v>
      </c>
      <c r="M613" s="1" t="s">
        <v>7715</v>
      </c>
      <c r="N613" s="1" t="s">
        <v>7716</v>
      </c>
      <c r="O613" s="1" t="s">
        <v>7717</v>
      </c>
      <c r="P613" s="1" t="s">
        <v>7704</v>
      </c>
    </row>
    <row r="614" spans="1:16" ht="14.25">
      <c r="A614" s="44">
        <v>613</v>
      </c>
      <c r="B614" s="1" t="s">
        <v>7718</v>
      </c>
      <c r="C614" s="1" t="s">
        <v>7719</v>
      </c>
      <c r="D614" s="1" t="s">
        <v>7720</v>
      </c>
      <c r="E614" s="1" t="s">
        <v>7721</v>
      </c>
      <c r="F614" s="1" t="s">
        <v>7722</v>
      </c>
      <c r="G614" s="1" t="s">
        <v>7723</v>
      </c>
      <c r="H614" s="1" t="s">
        <v>7724</v>
      </c>
      <c r="I614" s="1" t="s">
        <v>7725</v>
      </c>
      <c r="J614" s="1" t="s">
        <v>7726</v>
      </c>
      <c r="K614" s="1" t="s">
        <v>7727</v>
      </c>
      <c r="L614" s="1" t="s">
        <v>7728</v>
      </c>
      <c r="M614" s="1" t="s">
        <v>7729</v>
      </c>
      <c r="N614" s="1" t="s">
        <v>7730</v>
      </c>
      <c r="O614" s="1" t="s">
        <v>7731</v>
      </c>
      <c r="P614" s="1" t="s">
        <v>7718</v>
      </c>
    </row>
    <row r="615" spans="1:16" ht="14.25">
      <c r="A615" s="44">
        <v>614</v>
      </c>
      <c r="B615" s="1" t="s">
        <v>7732</v>
      </c>
      <c r="C615" s="1" t="s">
        <v>7733</v>
      </c>
      <c r="D615" s="1" t="s">
        <v>7734</v>
      </c>
      <c r="E615" s="1" t="s">
        <v>7735</v>
      </c>
      <c r="F615" s="1" t="s">
        <v>7736</v>
      </c>
      <c r="G615" s="1" t="s">
        <v>7737</v>
      </c>
      <c r="H615" s="1" t="s">
        <v>7738</v>
      </c>
      <c r="I615" s="1" t="s">
        <v>7739</v>
      </c>
      <c r="J615" s="1" t="s">
        <v>7740</v>
      </c>
      <c r="K615" s="1" t="s">
        <v>7741</v>
      </c>
      <c r="L615" s="1" t="s">
        <v>7742</v>
      </c>
      <c r="M615" s="1" t="s">
        <v>7743</v>
      </c>
      <c r="N615" s="1" t="s">
        <v>7744</v>
      </c>
      <c r="O615" s="1" t="s">
        <v>7745</v>
      </c>
      <c r="P615" s="1" t="s">
        <v>7732</v>
      </c>
    </row>
    <row r="616" spans="1:16" ht="14.25">
      <c r="A616" s="44">
        <v>615</v>
      </c>
      <c r="B616" s="1" t="s">
        <v>7746</v>
      </c>
      <c r="C616" s="1" t="s">
        <v>7747</v>
      </c>
      <c r="D616" s="1" t="s">
        <v>7748</v>
      </c>
      <c r="E616" s="1" t="s">
        <v>7749</v>
      </c>
      <c r="F616" s="1" t="s">
        <v>7750</v>
      </c>
      <c r="G616" s="1" t="s">
        <v>7751</v>
      </c>
      <c r="H616" s="1" t="s">
        <v>7752</v>
      </c>
      <c r="I616" s="1" t="s">
        <v>7753</v>
      </c>
      <c r="J616" s="1" t="s">
        <v>7754</v>
      </c>
      <c r="K616" s="1" t="s">
        <v>7755</v>
      </c>
      <c r="L616" s="1" t="s">
        <v>7756</v>
      </c>
      <c r="M616" s="1" t="s">
        <v>7757</v>
      </c>
      <c r="N616" s="1" t="s">
        <v>7758</v>
      </c>
      <c r="O616" s="1" t="s">
        <v>7759</v>
      </c>
      <c r="P616" s="1" t="s">
        <v>7746</v>
      </c>
    </row>
    <row r="617" spans="1:16" ht="14.25">
      <c r="A617" s="44">
        <v>616</v>
      </c>
      <c r="B617" s="1" t="s">
        <v>7760</v>
      </c>
      <c r="C617" s="1" t="s">
        <v>7761</v>
      </c>
      <c r="D617" s="1" t="s">
        <v>7762</v>
      </c>
      <c r="E617" s="1" t="s">
        <v>7763</v>
      </c>
      <c r="F617" s="1" t="s">
        <v>7764</v>
      </c>
      <c r="G617" s="1" t="s">
        <v>7765</v>
      </c>
      <c r="H617" s="1" t="s">
        <v>7766</v>
      </c>
      <c r="I617" s="1" t="s">
        <v>7767</v>
      </c>
      <c r="J617" s="1" t="s">
        <v>7768</v>
      </c>
      <c r="K617" s="1" t="s">
        <v>7769</v>
      </c>
      <c r="L617" s="1" t="s">
        <v>7770</v>
      </c>
      <c r="M617" s="1" t="s">
        <v>7771</v>
      </c>
      <c r="N617" s="1" t="s">
        <v>7772</v>
      </c>
      <c r="O617" s="1" t="s">
        <v>7773</v>
      </c>
      <c r="P617" s="1" t="s">
        <v>7760</v>
      </c>
    </row>
    <row r="618" spans="1:16" ht="14.25">
      <c r="A618" s="44">
        <v>617</v>
      </c>
      <c r="B618" s="1" t="s">
        <v>7774</v>
      </c>
      <c r="C618" s="1" t="s">
        <v>7775</v>
      </c>
      <c r="D618" s="1" t="s">
        <v>7776</v>
      </c>
      <c r="E618" s="1" t="s">
        <v>7777</v>
      </c>
      <c r="F618" s="1" t="s">
        <v>7778</v>
      </c>
      <c r="G618" s="1" t="s">
        <v>7779</v>
      </c>
      <c r="H618" s="1" t="s">
        <v>7780</v>
      </c>
      <c r="I618" s="1" t="s">
        <v>7781</v>
      </c>
      <c r="J618" s="1" t="s">
        <v>7782</v>
      </c>
      <c r="K618" s="1" t="s">
        <v>7783</v>
      </c>
      <c r="L618" s="1" t="s">
        <v>7784</v>
      </c>
      <c r="M618" s="1" t="s">
        <v>7785</v>
      </c>
      <c r="N618" s="1" t="s">
        <v>7786</v>
      </c>
      <c r="O618" s="1" t="s">
        <v>7787</v>
      </c>
      <c r="P618" s="1" t="s">
        <v>7774</v>
      </c>
    </row>
    <row r="619" spans="1:16" ht="14.25">
      <c r="A619" s="44">
        <v>618</v>
      </c>
      <c r="B619" s="1" t="s">
        <v>7788</v>
      </c>
      <c r="C619" s="1" t="s">
        <v>7789</v>
      </c>
      <c r="D619" s="1" t="s">
        <v>7790</v>
      </c>
      <c r="E619" s="1" t="s">
        <v>7791</v>
      </c>
      <c r="F619" s="1" t="s">
        <v>7792</v>
      </c>
      <c r="G619" s="1" t="s">
        <v>7793</v>
      </c>
      <c r="H619" s="1" t="s">
        <v>7794</v>
      </c>
      <c r="I619" s="1" t="s">
        <v>7795</v>
      </c>
      <c r="J619" s="1" t="s">
        <v>7796</v>
      </c>
      <c r="K619" s="1" t="s">
        <v>7797</v>
      </c>
      <c r="L619" s="1" t="s">
        <v>7798</v>
      </c>
      <c r="M619" s="1" t="s">
        <v>7799</v>
      </c>
      <c r="N619" s="1" t="s">
        <v>7800</v>
      </c>
      <c r="O619" s="1" t="s">
        <v>7801</v>
      </c>
      <c r="P619" s="1" t="s">
        <v>7788</v>
      </c>
    </row>
    <row r="620" spans="1:16" ht="14.25">
      <c r="A620" s="44">
        <v>619</v>
      </c>
      <c r="B620" s="1" t="s">
        <v>7802</v>
      </c>
      <c r="C620" s="1" t="s">
        <v>7803</v>
      </c>
      <c r="D620" s="1" t="s">
        <v>7804</v>
      </c>
      <c r="E620" s="1" t="s">
        <v>7805</v>
      </c>
      <c r="F620" s="1" t="s">
        <v>7806</v>
      </c>
      <c r="G620" s="1" t="s">
        <v>7807</v>
      </c>
      <c r="H620" s="1" t="s">
        <v>7808</v>
      </c>
      <c r="I620" s="1" t="s">
        <v>7809</v>
      </c>
      <c r="J620" s="1" t="s">
        <v>7810</v>
      </c>
      <c r="K620" s="1" t="s">
        <v>7811</v>
      </c>
      <c r="L620" s="1" t="s">
        <v>7812</v>
      </c>
      <c r="M620" s="1" t="s">
        <v>7813</v>
      </c>
      <c r="N620" s="1" t="s">
        <v>7814</v>
      </c>
      <c r="O620" s="1" t="s">
        <v>7815</v>
      </c>
      <c r="P620" s="1" t="s">
        <v>7802</v>
      </c>
    </row>
    <row r="621" spans="1:16" ht="14.25">
      <c r="A621" s="44">
        <v>620</v>
      </c>
      <c r="B621" s="1" t="s">
        <v>7816</v>
      </c>
      <c r="C621" s="1" t="s">
        <v>7817</v>
      </c>
      <c r="D621" s="1" t="s">
        <v>7818</v>
      </c>
      <c r="E621" s="1" t="s">
        <v>7819</v>
      </c>
      <c r="F621" s="1" t="s">
        <v>7820</v>
      </c>
      <c r="G621" s="1" t="s">
        <v>7821</v>
      </c>
      <c r="H621" s="1" t="s">
        <v>7822</v>
      </c>
      <c r="I621" s="1" t="s">
        <v>7823</v>
      </c>
      <c r="J621" s="1" t="s">
        <v>7824</v>
      </c>
      <c r="K621" s="1" t="s">
        <v>7825</v>
      </c>
      <c r="L621" s="1" t="s">
        <v>7826</v>
      </c>
      <c r="M621" s="1" t="s">
        <v>7827</v>
      </c>
      <c r="N621" s="1" t="s">
        <v>7828</v>
      </c>
      <c r="O621" s="1" t="s">
        <v>7829</v>
      </c>
      <c r="P621" s="1" t="s">
        <v>7816</v>
      </c>
    </row>
    <row r="622" spans="1:16" ht="14.25">
      <c r="A622" s="44">
        <v>621</v>
      </c>
      <c r="B622" s="1" t="s">
        <v>7830</v>
      </c>
      <c r="C622" s="1" t="s">
        <v>7831</v>
      </c>
      <c r="D622" s="1" t="s">
        <v>7832</v>
      </c>
      <c r="E622" s="1" t="s">
        <v>7833</v>
      </c>
      <c r="F622" s="1" t="s">
        <v>7834</v>
      </c>
      <c r="G622" s="1" t="s">
        <v>7835</v>
      </c>
      <c r="H622" s="1" t="s">
        <v>7836</v>
      </c>
      <c r="I622" s="1" t="s">
        <v>7837</v>
      </c>
      <c r="J622" s="1" t="s">
        <v>7838</v>
      </c>
      <c r="K622" s="1" t="s">
        <v>7839</v>
      </c>
      <c r="L622" s="1" t="s">
        <v>7840</v>
      </c>
      <c r="M622" s="1" t="s">
        <v>7841</v>
      </c>
      <c r="N622" s="1" t="s">
        <v>7842</v>
      </c>
      <c r="O622" s="1" t="s">
        <v>7843</v>
      </c>
      <c r="P622" s="1" t="s">
        <v>7830</v>
      </c>
    </row>
    <row r="623" spans="1:16" ht="14.25">
      <c r="A623" s="44">
        <v>622</v>
      </c>
      <c r="B623" s="1" t="s">
        <v>7844</v>
      </c>
      <c r="C623" s="1" t="s">
        <v>7844</v>
      </c>
      <c r="D623" s="1" t="s">
        <v>7845</v>
      </c>
      <c r="E623" s="1" t="s">
        <v>7846</v>
      </c>
      <c r="F623" s="1" t="s">
        <v>7847</v>
      </c>
      <c r="G623" s="1" t="s">
        <v>7848</v>
      </c>
      <c r="H623" s="1" t="s">
        <v>7849</v>
      </c>
      <c r="I623" s="1" t="s">
        <v>7850</v>
      </c>
      <c r="J623" s="1" t="s">
        <v>7851</v>
      </c>
      <c r="K623" s="1" t="s">
        <v>7852</v>
      </c>
      <c r="L623" s="1" t="s">
        <v>7853</v>
      </c>
      <c r="M623" s="1" t="s">
        <v>7854</v>
      </c>
      <c r="N623" s="1" t="s">
        <v>7854</v>
      </c>
      <c r="O623" s="1" t="s">
        <v>7855</v>
      </c>
      <c r="P623" s="1" t="s">
        <v>7844</v>
      </c>
    </row>
    <row r="624" spans="1:16" ht="14.25">
      <c r="A624" s="44">
        <v>623</v>
      </c>
      <c r="B624" s="1" t="s">
        <v>7856</v>
      </c>
      <c r="C624" s="1" t="s">
        <v>7857</v>
      </c>
      <c r="D624" s="1" t="s">
        <v>7858</v>
      </c>
      <c r="E624" s="1" t="s">
        <v>7859</v>
      </c>
      <c r="F624" s="1" t="s">
        <v>7860</v>
      </c>
      <c r="G624" s="1" t="s">
        <v>7861</v>
      </c>
      <c r="H624" s="1" t="s">
        <v>7862</v>
      </c>
      <c r="I624" s="1" t="s">
        <v>7863</v>
      </c>
      <c r="J624" s="1" t="s">
        <v>7864</v>
      </c>
      <c r="K624" s="1" t="s">
        <v>7865</v>
      </c>
      <c r="L624" s="1" t="s">
        <v>7866</v>
      </c>
      <c r="M624" s="1" t="s">
        <v>7867</v>
      </c>
      <c r="N624" s="1" t="s">
        <v>7868</v>
      </c>
      <c r="O624" s="1" t="s">
        <v>7869</v>
      </c>
      <c r="P624" s="1" t="s">
        <v>7856</v>
      </c>
    </row>
    <row r="625" spans="1:16" ht="14.25">
      <c r="A625" s="44">
        <v>624</v>
      </c>
      <c r="B625" s="1" t="s">
        <v>7870</v>
      </c>
      <c r="C625" s="1" t="s">
        <v>7871</v>
      </c>
      <c r="D625" s="1" t="s">
        <v>7872</v>
      </c>
      <c r="E625" s="1" t="s">
        <v>7873</v>
      </c>
      <c r="F625" s="1" t="s">
        <v>7874</v>
      </c>
      <c r="G625" s="1" t="s">
        <v>7875</v>
      </c>
      <c r="H625" s="1" t="s">
        <v>7876</v>
      </c>
      <c r="I625" s="1" t="s">
        <v>7877</v>
      </c>
      <c r="J625" s="1" t="s">
        <v>7878</v>
      </c>
      <c r="K625" s="1" t="s">
        <v>7879</v>
      </c>
      <c r="L625" s="1" t="s">
        <v>7880</v>
      </c>
      <c r="M625" s="1" t="s">
        <v>7881</v>
      </c>
      <c r="N625" s="1" t="s">
        <v>7882</v>
      </c>
      <c r="O625" s="1" t="s">
        <v>7883</v>
      </c>
      <c r="P625" s="1" t="s">
        <v>7870</v>
      </c>
    </row>
    <row r="626" spans="1:16" ht="14.25">
      <c r="A626" s="44">
        <v>625</v>
      </c>
      <c r="B626" s="1" t="s">
        <v>7884</v>
      </c>
      <c r="C626" s="1" t="s">
        <v>7885</v>
      </c>
      <c r="D626" s="1" t="s">
        <v>7886</v>
      </c>
      <c r="E626" s="1" t="s">
        <v>7885</v>
      </c>
      <c r="F626" s="1" t="s">
        <v>7887</v>
      </c>
      <c r="G626" s="1" t="s">
        <v>7888</v>
      </c>
      <c r="H626" s="1" t="s">
        <v>7889</v>
      </c>
      <c r="I626" s="1" t="s">
        <v>7890</v>
      </c>
      <c r="J626" s="1" t="s">
        <v>7891</v>
      </c>
      <c r="K626" s="1" t="s">
        <v>7892</v>
      </c>
      <c r="L626" s="1" t="s">
        <v>7893</v>
      </c>
      <c r="M626" s="1" t="s">
        <v>7894</v>
      </c>
      <c r="N626" s="1" t="s">
        <v>7895</v>
      </c>
      <c r="O626" s="1" t="s">
        <v>7892</v>
      </c>
      <c r="P626" s="1" t="s">
        <v>7884</v>
      </c>
    </row>
    <row r="627" spans="1:16" ht="14.25">
      <c r="A627" s="44">
        <v>626</v>
      </c>
      <c r="B627" s="1" t="s">
        <v>7896</v>
      </c>
      <c r="C627" s="1" t="s">
        <v>7897</v>
      </c>
      <c r="D627" s="1" t="s">
        <v>7898</v>
      </c>
      <c r="E627" s="1" t="s">
        <v>7899</v>
      </c>
      <c r="F627" s="1" t="s">
        <v>7900</v>
      </c>
      <c r="G627" s="1" t="s">
        <v>7896</v>
      </c>
      <c r="H627" s="1" t="s">
        <v>7901</v>
      </c>
      <c r="I627" s="1" t="s">
        <v>7902</v>
      </c>
      <c r="J627" s="1" t="s">
        <v>7903</v>
      </c>
      <c r="K627" s="1" t="s">
        <v>7904</v>
      </c>
      <c r="L627" s="1" t="s">
        <v>7905</v>
      </c>
      <c r="M627" s="1" t="s">
        <v>7906</v>
      </c>
      <c r="N627" s="1" t="s">
        <v>7907</v>
      </c>
      <c r="O627" s="1" t="s">
        <v>7908</v>
      </c>
      <c r="P627" s="1" t="s">
        <v>7896</v>
      </c>
    </row>
    <row r="628" spans="1:16" ht="14.25">
      <c r="A628" s="44">
        <v>627</v>
      </c>
      <c r="B628" s="1" t="s">
        <v>7909</v>
      </c>
      <c r="C628" s="1" t="s">
        <v>7910</v>
      </c>
      <c r="D628" s="1" t="s">
        <v>7911</v>
      </c>
      <c r="E628" s="1" t="s">
        <v>7912</v>
      </c>
      <c r="F628" s="1" t="s">
        <v>7913</v>
      </c>
      <c r="G628" s="1" t="s">
        <v>7914</v>
      </c>
      <c r="H628" s="1" t="s">
        <v>7915</v>
      </c>
      <c r="I628" s="1" t="s">
        <v>7916</v>
      </c>
      <c r="J628" s="1" t="s">
        <v>7917</v>
      </c>
      <c r="K628" s="1" t="s">
        <v>7918</v>
      </c>
      <c r="L628" s="1" t="s">
        <v>7919</v>
      </c>
      <c r="M628" s="1" t="s">
        <v>7920</v>
      </c>
      <c r="N628" s="1" t="s">
        <v>7921</v>
      </c>
      <c r="O628" s="1" t="s">
        <v>7922</v>
      </c>
      <c r="P628" s="1" t="s">
        <v>7909</v>
      </c>
    </row>
    <row r="629" spans="1:16" ht="14.25">
      <c r="A629" s="44">
        <v>628</v>
      </c>
      <c r="B629" s="1" t="s">
        <v>7923</v>
      </c>
      <c r="C629" s="1" t="s">
        <v>7924</v>
      </c>
      <c r="D629" s="1" t="s">
        <v>7925</v>
      </c>
      <c r="E629" s="1" t="s">
        <v>7926</v>
      </c>
      <c r="F629" s="1" t="s">
        <v>7927</v>
      </c>
      <c r="G629" s="1" t="s">
        <v>7928</v>
      </c>
      <c r="H629" s="1" t="s">
        <v>7929</v>
      </c>
      <c r="I629" s="1" t="s">
        <v>7930</v>
      </c>
      <c r="J629" s="1" t="s">
        <v>7931</v>
      </c>
      <c r="K629" s="1" t="s">
        <v>7932</v>
      </c>
      <c r="L629" s="1" t="s">
        <v>7933</v>
      </c>
      <c r="M629" s="1" t="s">
        <v>7934</v>
      </c>
      <c r="N629" s="1" t="s">
        <v>7935</v>
      </c>
      <c r="O629" s="1" t="s">
        <v>7936</v>
      </c>
      <c r="P629" s="1" t="s">
        <v>7923</v>
      </c>
    </row>
    <row r="630" spans="1:16" ht="14.25">
      <c r="A630" s="44">
        <v>629</v>
      </c>
      <c r="B630" s="1" t="s">
        <v>7937</v>
      </c>
      <c r="C630" s="1" t="s">
        <v>7938</v>
      </c>
      <c r="D630" s="1" t="s">
        <v>7939</v>
      </c>
      <c r="E630" s="1" t="s">
        <v>7940</v>
      </c>
      <c r="F630" s="1" t="s">
        <v>7941</v>
      </c>
      <c r="G630" s="1" t="s">
        <v>7942</v>
      </c>
      <c r="H630" s="1" t="s">
        <v>7943</v>
      </c>
      <c r="I630" s="1" t="s">
        <v>7944</v>
      </c>
      <c r="J630" s="1" t="s">
        <v>7945</v>
      </c>
      <c r="K630" s="1" t="s">
        <v>7946</v>
      </c>
      <c r="L630" s="1" t="s">
        <v>7947</v>
      </c>
      <c r="M630" s="1" t="s">
        <v>7948</v>
      </c>
      <c r="N630" s="1" t="s">
        <v>7949</v>
      </c>
      <c r="O630" s="1" t="s">
        <v>7950</v>
      </c>
      <c r="P630" s="1" t="s">
        <v>7937</v>
      </c>
    </row>
    <row r="631" spans="1:16" ht="14.25">
      <c r="A631" s="44">
        <v>630</v>
      </c>
      <c r="B631" s="1" t="s">
        <v>7951</v>
      </c>
      <c r="C631" s="1" t="s">
        <v>7952</v>
      </c>
      <c r="D631" s="1" t="s">
        <v>7953</v>
      </c>
      <c r="E631" s="1" t="s">
        <v>7954</v>
      </c>
      <c r="F631" s="1" t="s">
        <v>7955</v>
      </c>
      <c r="G631" s="1" t="s">
        <v>7956</v>
      </c>
      <c r="H631" s="1" t="s">
        <v>7957</v>
      </c>
      <c r="I631" s="1" t="s">
        <v>7958</v>
      </c>
      <c r="J631" s="1" t="s">
        <v>7959</v>
      </c>
      <c r="K631" s="1" t="s">
        <v>7960</v>
      </c>
      <c r="L631" s="1" t="s">
        <v>7961</v>
      </c>
      <c r="M631" s="1" t="s">
        <v>7962</v>
      </c>
      <c r="N631" s="1" t="s">
        <v>7963</v>
      </c>
      <c r="O631" s="1" t="s">
        <v>7964</v>
      </c>
      <c r="P631" s="1" t="s">
        <v>7951</v>
      </c>
    </row>
    <row r="632" spans="1:16" ht="14.25">
      <c r="A632" s="44">
        <v>631</v>
      </c>
      <c r="B632" s="1" t="s">
        <v>7965</v>
      </c>
      <c r="C632" s="1" t="s">
        <v>7966</v>
      </c>
      <c r="D632" s="1" t="s">
        <v>7967</v>
      </c>
      <c r="E632" s="1" t="s">
        <v>7968</v>
      </c>
      <c r="F632" s="1" t="s">
        <v>7969</v>
      </c>
      <c r="G632" s="1" t="s">
        <v>7970</v>
      </c>
      <c r="H632" s="1" t="s">
        <v>7971</v>
      </c>
      <c r="I632" s="1" t="s">
        <v>7972</v>
      </c>
      <c r="J632" s="1" t="s">
        <v>7973</v>
      </c>
      <c r="K632" s="1" t="s">
        <v>7974</v>
      </c>
      <c r="L632" s="1" t="s">
        <v>7975</v>
      </c>
      <c r="M632" s="1" t="s">
        <v>7976</v>
      </c>
      <c r="N632" s="1" t="s">
        <v>7977</v>
      </c>
      <c r="O632" s="1" t="s">
        <v>7978</v>
      </c>
      <c r="P632" s="1" t="s">
        <v>7965</v>
      </c>
    </row>
    <row r="633" spans="1:16" ht="14.25">
      <c r="A633" s="44">
        <v>632</v>
      </c>
      <c r="B633" s="1" t="s">
        <v>7979</v>
      </c>
      <c r="C633" s="1" t="s">
        <v>7980</v>
      </c>
      <c r="D633" s="1" t="s">
        <v>7981</v>
      </c>
      <c r="E633" s="1" t="s">
        <v>7982</v>
      </c>
      <c r="F633" s="1" t="s">
        <v>7983</v>
      </c>
      <c r="G633" s="1" t="s">
        <v>7984</v>
      </c>
      <c r="H633" s="1" t="s">
        <v>7985</v>
      </c>
      <c r="I633" s="1" t="s">
        <v>7986</v>
      </c>
      <c r="J633" s="1" t="s">
        <v>7987</v>
      </c>
      <c r="K633" s="1" t="s">
        <v>7988</v>
      </c>
      <c r="L633" s="1" t="s">
        <v>7989</v>
      </c>
      <c r="M633" s="1" t="s">
        <v>7990</v>
      </c>
      <c r="N633" s="1" t="s">
        <v>7991</v>
      </c>
      <c r="O633" s="1" t="s">
        <v>7992</v>
      </c>
      <c r="P633" s="1" t="s">
        <v>7979</v>
      </c>
    </row>
    <row r="634" spans="1:16" ht="14.25">
      <c r="A634" s="44">
        <v>633</v>
      </c>
      <c r="B634" s="1" t="s">
        <v>7993</v>
      </c>
      <c r="C634" s="1" t="s">
        <v>7994</v>
      </c>
      <c r="D634" s="1" t="s">
        <v>7995</v>
      </c>
      <c r="E634" s="1" t="s">
        <v>7996</v>
      </c>
      <c r="F634" s="1" t="s">
        <v>7997</v>
      </c>
      <c r="G634" s="1" t="s">
        <v>7998</v>
      </c>
      <c r="H634" s="1" t="s">
        <v>7999</v>
      </c>
      <c r="I634" s="1" t="s">
        <v>8000</v>
      </c>
      <c r="J634" s="1" t="s">
        <v>8001</v>
      </c>
      <c r="K634" s="1" t="s">
        <v>8002</v>
      </c>
      <c r="L634" s="1" t="s">
        <v>8003</v>
      </c>
      <c r="M634" s="1" t="s">
        <v>8004</v>
      </c>
      <c r="N634" s="1" t="s">
        <v>8005</v>
      </c>
      <c r="O634" s="1" t="s">
        <v>8006</v>
      </c>
      <c r="P634" s="1" t="s">
        <v>7993</v>
      </c>
    </row>
    <row r="635" spans="1:16" ht="14.25">
      <c r="A635" s="44">
        <v>634</v>
      </c>
      <c r="B635" s="1" t="s">
        <v>8007</v>
      </c>
      <c r="C635" s="1" t="s">
        <v>8008</v>
      </c>
      <c r="D635" s="1" t="s">
        <v>8009</v>
      </c>
      <c r="E635" s="1" t="s">
        <v>8010</v>
      </c>
      <c r="F635" s="1" t="s">
        <v>8011</v>
      </c>
      <c r="G635" s="1" t="s">
        <v>8012</v>
      </c>
      <c r="H635" s="1" t="s">
        <v>8013</v>
      </c>
      <c r="I635" s="1" t="s">
        <v>8014</v>
      </c>
      <c r="J635" s="1" t="s">
        <v>8015</v>
      </c>
      <c r="K635" s="1" t="s">
        <v>8016</v>
      </c>
      <c r="L635" s="1" t="s">
        <v>8017</v>
      </c>
      <c r="M635" s="1" t="s">
        <v>8018</v>
      </c>
      <c r="N635" s="1" t="s">
        <v>8019</v>
      </c>
      <c r="O635" s="1" t="s">
        <v>8020</v>
      </c>
      <c r="P635" s="1" t="s">
        <v>8007</v>
      </c>
    </row>
    <row r="636" spans="1:16" ht="14.25">
      <c r="A636" s="44">
        <v>635</v>
      </c>
      <c r="B636" s="1" t="s">
        <v>8021</v>
      </c>
      <c r="C636" s="1" t="s">
        <v>8021</v>
      </c>
      <c r="D636" s="1" t="s">
        <v>8021</v>
      </c>
      <c r="E636" s="1" t="s">
        <v>8022</v>
      </c>
      <c r="F636" s="1" t="s">
        <v>8023</v>
      </c>
      <c r="G636" s="1" t="s">
        <v>8024</v>
      </c>
      <c r="H636" s="1" t="s">
        <v>8025</v>
      </c>
      <c r="I636" s="1" t="s">
        <v>8026</v>
      </c>
      <c r="J636" s="1" t="s">
        <v>8027</v>
      </c>
      <c r="K636" s="1" t="s">
        <v>8028</v>
      </c>
      <c r="L636" s="1" t="s">
        <v>8021</v>
      </c>
      <c r="M636" s="1" t="s">
        <v>8021</v>
      </c>
      <c r="N636" s="1" t="s">
        <v>8021</v>
      </c>
      <c r="O636" s="1" t="s">
        <v>8029</v>
      </c>
      <c r="P636" s="1" t="s">
        <v>8021</v>
      </c>
    </row>
    <row r="637" spans="1:16" ht="14.25">
      <c r="A637" s="44">
        <v>636</v>
      </c>
      <c r="B637" s="1" t="s">
        <v>8030</v>
      </c>
      <c r="C637" s="1" t="s">
        <v>8031</v>
      </c>
      <c r="D637" s="1" t="s">
        <v>8032</v>
      </c>
      <c r="E637" s="1" t="s">
        <v>8033</v>
      </c>
      <c r="F637" s="1" t="s">
        <v>8034</v>
      </c>
      <c r="G637" s="1" t="s">
        <v>8035</v>
      </c>
      <c r="H637" s="1" t="s">
        <v>8036</v>
      </c>
      <c r="I637" s="1" t="s">
        <v>8037</v>
      </c>
      <c r="J637" s="1" t="s">
        <v>8038</v>
      </c>
      <c r="K637" s="1" t="s">
        <v>8039</v>
      </c>
      <c r="L637" s="1" t="s">
        <v>8040</v>
      </c>
      <c r="M637" s="1" t="s">
        <v>8041</v>
      </c>
      <c r="N637" s="1" t="s">
        <v>8042</v>
      </c>
      <c r="O637" s="1" t="s">
        <v>8043</v>
      </c>
      <c r="P637" s="1" t="s">
        <v>8030</v>
      </c>
    </row>
    <row r="638" spans="1:16" ht="14.25">
      <c r="A638" s="44">
        <v>637</v>
      </c>
      <c r="B638" s="1" t="s">
        <v>8044</v>
      </c>
      <c r="C638" s="1" t="s">
        <v>8045</v>
      </c>
      <c r="D638" s="1" t="s">
        <v>8044</v>
      </c>
      <c r="E638" s="1" t="s">
        <v>8044</v>
      </c>
      <c r="F638" s="1" t="s">
        <v>8044</v>
      </c>
      <c r="G638" s="1" t="s">
        <v>8044</v>
      </c>
      <c r="H638" s="1" t="s">
        <v>8044</v>
      </c>
      <c r="I638" s="1" t="s">
        <v>8044</v>
      </c>
      <c r="J638" s="1" t="s">
        <v>8044</v>
      </c>
      <c r="K638" s="1" t="s">
        <v>8044</v>
      </c>
      <c r="L638" s="1" t="s">
        <v>8044</v>
      </c>
      <c r="M638" s="1" t="s">
        <v>8044</v>
      </c>
      <c r="N638" s="1" t="s">
        <v>8044</v>
      </c>
      <c r="O638" s="1" t="s">
        <v>8044</v>
      </c>
      <c r="P638" s="1" t="s">
        <v>8044</v>
      </c>
    </row>
    <row r="639" spans="1:16" ht="14.25">
      <c r="A639" s="44">
        <v>638</v>
      </c>
      <c r="B639" s="1" t="s">
        <v>8046</v>
      </c>
      <c r="C639" s="1" t="s">
        <v>8047</v>
      </c>
      <c r="D639" s="1" t="s">
        <v>8048</v>
      </c>
      <c r="E639" s="1" t="s">
        <v>8049</v>
      </c>
      <c r="F639" s="1" t="s">
        <v>8050</v>
      </c>
      <c r="G639" s="1" t="s">
        <v>8051</v>
      </c>
      <c r="H639" s="1" t="s">
        <v>8052</v>
      </c>
      <c r="I639" s="1" t="s">
        <v>8050</v>
      </c>
      <c r="J639" s="1" t="s">
        <v>8053</v>
      </c>
      <c r="K639" s="1" t="s">
        <v>8054</v>
      </c>
      <c r="L639" s="1" t="s">
        <v>8055</v>
      </c>
      <c r="M639" s="1" t="s">
        <v>8056</v>
      </c>
      <c r="N639" s="1" t="s">
        <v>8057</v>
      </c>
      <c r="O639" s="1" t="s">
        <v>8058</v>
      </c>
      <c r="P639" s="1" t="s">
        <v>8046</v>
      </c>
    </row>
    <row r="640" spans="1:16" ht="14.25">
      <c r="A640" s="44">
        <v>639</v>
      </c>
      <c r="B640" s="1" t="s">
        <v>8059</v>
      </c>
      <c r="C640" s="1" t="s">
        <v>8060</v>
      </c>
      <c r="D640" s="1" t="s">
        <v>8061</v>
      </c>
      <c r="E640" s="1" t="s">
        <v>8062</v>
      </c>
      <c r="F640" s="1" t="s">
        <v>8063</v>
      </c>
      <c r="G640" s="1" t="s">
        <v>8064</v>
      </c>
      <c r="H640" s="1" t="s">
        <v>8065</v>
      </c>
      <c r="I640" s="1" t="s">
        <v>8066</v>
      </c>
      <c r="J640" s="1" t="s">
        <v>8067</v>
      </c>
      <c r="K640" s="1" t="s">
        <v>8068</v>
      </c>
      <c r="L640" s="1" t="s">
        <v>8069</v>
      </c>
      <c r="M640" s="1" t="s">
        <v>8070</v>
      </c>
      <c r="N640" s="1" t="s">
        <v>8069</v>
      </c>
      <c r="O640" s="1" t="s">
        <v>8071</v>
      </c>
      <c r="P640" s="1" t="s">
        <v>8059</v>
      </c>
    </row>
    <row r="641" spans="1:16" ht="14.25">
      <c r="A641" s="44">
        <v>640</v>
      </c>
      <c r="B641" s="1" t="s">
        <v>8072</v>
      </c>
      <c r="C641" s="1" t="s">
        <v>8073</v>
      </c>
      <c r="D641" s="1" t="s">
        <v>8074</v>
      </c>
      <c r="E641" s="1" t="s">
        <v>8075</v>
      </c>
      <c r="F641" s="1" t="s">
        <v>8076</v>
      </c>
      <c r="G641" s="1" t="s">
        <v>8077</v>
      </c>
      <c r="H641" s="1" t="s">
        <v>8078</v>
      </c>
      <c r="I641" s="1" t="s">
        <v>8079</v>
      </c>
      <c r="J641" s="1" t="s">
        <v>8080</v>
      </c>
      <c r="K641" s="1" t="s">
        <v>8081</v>
      </c>
      <c r="L641" s="1" t="s">
        <v>8082</v>
      </c>
      <c r="M641" s="1" t="s">
        <v>8083</v>
      </c>
      <c r="N641" s="1" t="s">
        <v>8084</v>
      </c>
      <c r="O641" s="1" t="s">
        <v>8085</v>
      </c>
      <c r="P641" s="1" t="s">
        <v>8072</v>
      </c>
    </row>
    <row r="642" spans="1:16" ht="14.25">
      <c r="A642" s="44">
        <v>641</v>
      </c>
      <c r="B642" s="1" t="s">
        <v>8086</v>
      </c>
      <c r="C642" s="1" t="s">
        <v>8087</v>
      </c>
      <c r="D642" s="1" t="s">
        <v>8088</v>
      </c>
      <c r="E642" s="1" t="s">
        <v>8089</v>
      </c>
      <c r="F642" s="1" t="s">
        <v>8090</v>
      </c>
      <c r="G642" s="1" t="s">
        <v>8091</v>
      </c>
      <c r="H642" s="1" t="s">
        <v>8092</v>
      </c>
      <c r="I642" s="1" t="s">
        <v>8090</v>
      </c>
      <c r="J642" s="1" t="s">
        <v>8093</v>
      </c>
      <c r="K642" s="1" t="s">
        <v>8094</v>
      </c>
      <c r="L642" s="1" t="s">
        <v>8086</v>
      </c>
      <c r="M642" s="1" t="s">
        <v>8095</v>
      </c>
      <c r="N642" s="1" t="s">
        <v>8095</v>
      </c>
      <c r="O642" s="1" t="s">
        <v>8096</v>
      </c>
      <c r="P642" s="1" t="s">
        <v>8086</v>
      </c>
    </row>
    <row r="643" spans="1:16" ht="14.25">
      <c r="A643" s="44">
        <v>642</v>
      </c>
      <c r="B643" s="1" t="s">
        <v>8097</v>
      </c>
      <c r="C643" s="1" t="s">
        <v>8098</v>
      </c>
      <c r="D643" s="1" t="s">
        <v>8099</v>
      </c>
      <c r="E643" s="1" t="s">
        <v>8100</v>
      </c>
      <c r="F643" s="1" t="s">
        <v>8101</v>
      </c>
      <c r="G643" s="1" t="s">
        <v>8102</v>
      </c>
      <c r="H643" s="1" t="s">
        <v>8103</v>
      </c>
      <c r="I643" s="1" t="s">
        <v>8104</v>
      </c>
      <c r="J643" s="1" t="s">
        <v>8105</v>
      </c>
      <c r="K643" s="1" t="s">
        <v>8106</v>
      </c>
      <c r="L643" s="1" t="s">
        <v>8107</v>
      </c>
      <c r="M643" s="1" t="s">
        <v>8108</v>
      </c>
      <c r="N643" s="1" t="s">
        <v>8109</v>
      </c>
      <c r="O643" s="1" t="s">
        <v>8110</v>
      </c>
      <c r="P643" s="1" t="s">
        <v>8097</v>
      </c>
    </row>
    <row r="644" spans="1:16" ht="14.25">
      <c r="A644" s="44">
        <v>643</v>
      </c>
      <c r="B644" s="1" t="s">
        <v>8111</v>
      </c>
      <c r="C644" s="1" t="s">
        <v>8112</v>
      </c>
      <c r="D644" s="1" t="s">
        <v>8113</v>
      </c>
      <c r="E644" s="1" t="s">
        <v>8114</v>
      </c>
      <c r="F644" s="1" t="s">
        <v>8115</v>
      </c>
      <c r="G644" s="1" t="s">
        <v>8116</v>
      </c>
      <c r="H644" s="1" t="s">
        <v>8117</v>
      </c>
      <c r="I644" s="1" t="s">
        <v>8118</v>
      </c>
      <c r="J644" s="1" t="s">
        <v>8119</v>
      </c>
      <c r="K644" s="1" t="s">
        <v>8120</v>
      </c>
      <c r="L644" s="1" t="s">
        <v>8121</v>
      </c>
      <c r="M644" s="1" t="s">
        <v>8122</v>
      </c>
      <c r="N644" s="1" t="s">
        <v>8123</v>
      </c>
      <c r="O644" s="1" t="s">
        <v>8124</v>
      </c>
      <c r="P644" s="1" t="s">
        <v>8111</v>
      </c>
    </row>
    <row r="645" spans="1:16" ht="14.25">
      <c r="A645" s="44">
        <v>644</v>
      </c>
      <c r="B645" s="1" t="s">
        <v>8125</v>
      </c>
      <c r="C645" s="1" t="s">
        <v>8126</v>
      </c>
      <c r="D645" s="1" t="s">
        <v>8127</v>
      </c>
      <c r="E645" s="1" t="s">
        <v>8128</v>
      </c>
      <c r="F645" s="1" t="s">
        <v>8129</v>
      </c>
      <c r="G645" s="1" t="s">
        <v>8130</v>
      </c>
      <c r="H645" s="1" t="s">
        <v>8131</v>
      </c>
      <c r="I645" s="1" t="s">
        <v>8132</v>
      </c>
      <c r="J645" s="1" t="s">
        <v>8133</v>
      </c>
      <c r="K645" s="1" t="s">
        <v>8134</v>
      </c>
      <c r="L645" s="1" t="s">
        <v>8135</v>
      </c>
      <c r="M645" s="1" t="s">
        <v>8136</v>
      </c>
      <c r="N645" s="1" t="s">
        <v>8137</v>
      </c>
      <c r="O645" s="1" t="s">
        <v>8138</v>
      </c>
      <c r="P645" s="1" t="s">
        <v>8125</v>
      </c>
    </row>
    <row r="646" spans="1:16" ht="14.25">
      <c r="A646" s="44">
        <v>645</v>
      </c>
      <c r="B646" s="1" t="s">
        <v>8139</v>
      </c>
      <c r="C646" s="1" t="s">
        <v>8140</v>
      </c>
      <c r="D646" s="1" t="s">
        <v>8141</v>
      </c>
      <c r="E646" s="1" t="s">
        <v>8142</v>
      </c>
      <c r="F646" s="1" t="s">
        <v>8143</v>
      </c>
      <c r="G646" s="1" t="s">
        <v>8144</v>
      </c>
      <c r="H646" s="1" t="s">
        <v>8145</v>
      </c>
      <c r="I646" s="1" t="s">
        <v>8146</v>
      </c>
      <c r="J646" s="1" t="s">
        <v>8147</v>
      </c>
      <c r="K646" s="1" t="s">
        <v>8148</v>
      </c>
      <c r="L646" s="1" t="s">
        <v>8149</v>
      </c>
      <c r="M646" s="1" t="s">
        <v>8150</v>
      </c>
      <c r="N646" s="1" t="s">
        <v>8151</v>
      </c>
      <c r="O646" s="1" t="s">
        <v>8152</v>
      </c>
      <c r="P646" s="1" t="s">
        <v>8139</v>
      </c>
    </row>
    <row r="647" spans="1:16" ht="14.25">
      <c r="A647" s="44">
        <v>646</v>
      </c>
      <c r="B647" s="1" t="s">
        <v>8153</v>
      </c>
      <c r="C647" s="1" t="s">
        <v>5371</v>
      </c>
      <c r="D647" s="1" t="s">
        <v>5372</v>
      </c>
      <c r="E647" s="1" t="s">
        <v>8154</v>
      </c>
      <c r="F647" s="1" t="s">
        <v>5374</v>
      </c>
      <c r="G647" s="1" t="s">
        <v>8155</v>
      </c>
      <c r="H647" s="1" t="s">
        <v>8156</v>
      </c>
      <c r="I647" s="1" t="s">
        <v>8157</v>
      </c>
      <c r="J647" s="1" t="s">
        <v>8158</v>
      </c>
      <c r="K647" s="1" t="s">
        <v>8159</v>
      </c>
      <c r="L647" s="1" t="s">
        <v>8160</v>
      </c>
      <c r="M647" s="1" t="s">
        <v>8161</v>
      </c>
      <c r="N647" s="1" t="s">
        <v>8162</v>
      </c>
      <c r="O647" s="1" t="s">
        <v>5382</v>
      </c>
      <c r="P647" s="1" t="s">
        <v>8153</v>
      </c>
    </row>
    <row r="648" spans="1:16" ht="14.25">
      <c r="A648" s="44">
        <v>647</v>
      </c>
      <c r="B648" s="1" t="s">
        <v>8163</v>
      </c>
      <c r="C648" s="1" t="s">
        <v>8164</v>
      </c>
      <c r="D648" s="1" t="s">
        <v>8165</v>
      </c>
      <c r="E648" s="1" t="s">
        <v>8166</v>
      </c>
      <c r="F648" s="1" t="s">
        <v>8167</v>
      </c>
      <c r="G648" s="1" t="s">
        <v>8168</v>
      </c>
      <c r="H648" s="1" t="s">
        <v>8169</v>
      </c>
      <c r="I648" s="1" t="s">
        <v>8170</v>
      </c>
      <c r="J648" s="1" t="s">
        <v>8171</v>
      </c>
      <c r="K648" s="1" t="s">
        <v>8172</v>
      </c>
      <c r="L648" s="1" t="s">
        <v>8173</v>
      </c>
      <c r="M648" s="1" t="s">
        <v>8174</v>
      </c>
      <c r="N648" s="1" t="s">
        <v>8175</v>
      </c>
      <c r="O648" s="1" t="s">
        <v>8176</v>
      </c>
      <c r="P648" s="1" t="s">
        <v>8163</v>
      </c>
    </row>
    <row r="649" spans="1:16" ht="14.25">
      <c r="A649" s="44">
        <v>648</v>
      </c>
      <c r="B649" s="1" t="s">
        <v>8177</v>
      </c>
      <c r="C649" s="1" t="s">
        <v>8178</v>
      </c>
      <c r="D649" s="1" t="s">
        <v>8179</v>
      </c>
      <c r="E649" s="1" t="s">
        <v>8180</v>
      </c>
      <c r="F649" s="1" t="s">
        <v>8181</v>
      </c>
      <c r="G649" s="1" t="s">
        <v>8182</v>
      </c>
      <c r="H649" s="1" t="s">
        <v>8183</v>
      </c>
      <c r="I649" s="1" t="s">
        <v>8184</v>
      </c>
      <c r="J649" s="1" t="s">
        <v>8185</v>
      </c>
      <c r="K649" s="1" t="s">
        <v>8186</v>
      </c>
      <c r="L649" s="1" t="s">
        <v>8187</v>
      </c>
      <c r="M649" s="1" t="s">
        <v>8188</v>
      </c>
      <c r="N649" s="1" t="s">
        <v>8189</v>
      </c>
      <c r="O649" s="1" t="s">
        <v>8190</v>
      </c>
      <c r="P649" s="1" t="s">
        <v>8177</v>
      </c>
    </row>
    <row r="650" spans="1:16" ht="14.25">
      <c r="A650" s="44">
        <v>649</v>
      </c>
      <c r="B650" s="1" t="s">
        <v>8191</v>
      </c>
      <c r="C650" s="1" t="s">
        <v>8192</v>
      </c>
      <c r="D650" s="1" t="s">
        <v>8193</v>
      </c>
      <c r="E650" s="1" t="s">
        <v>8194</v>
      </c>
      <c r="F650" s="1" t="s">
        <v>8195</v>
      </c>
      <c r="G650" s="1" t="s">
        <v>8196</v>
      </c>
      <c r="H650" s="1" t="s">
        <v>8197</v>
      </c>
      <c r="I650" s="1" t="s">
        <v>8198</v>
      </c>
      <c r="J650" s="1" t="s">
        <v>8199</v>
      </c>
      <c r="K650" s="1" t="s">
        <v>8200</v>
      </c>
      <c r="L650" s="1" t="s">
        <v>8201</v>
      </c>
      <c r="M650" s="1" t="s">
        <v>8202</v>
      </c>
      <c r="N650" s="1" t="s">
        <v>8203</v>
      </c>
      <c r="O650" s="1" t="s">
        <v>8204</v>
      </c>
      <c r="P650" s="1" t="s">
        <v>8191</v>
      </c>
    </row>
    <row r="651" spans="1:16" ht="14.25">
      <c r="A651" s="44">
        <v>650</v>
      </c>
      <c r="B651" s="1" t="s">
        <v>8205</v>
      </c>
      <c r="C651" s="1" t="s">
        <v>8206</v>
      </c>
      <c r="D651" s="1" t="s">
        <v>8207</v>
      </c>
      <c r="E651" s="1" t="s">
        <v>8208</v>
      </c>
      <c r="F651" s="1" t="s">
        <v>8209</v>
      </c>
      <c r="G651" s="1" t="s">
        <v>8210</v>
      </c>
      <c r="H651" s="1" t="s">
        <v>8211</v>
      </c>
      <c r="I651" s="1" t="s">
        <v>8212</v>
      </c>
      <c r="J651" s="1" t="s">
        <v>8213</v>
      </c>
      <c r="K651" s="1" t="s">
        <v>8214</v>
      </c>
      <c r="L651" s="1" t="s">
        <v>8215</v>
      </c>
      <c r="M651" s="1" t="s">
        <v>8216</v>
      </c>
      <c r="N651" s="1" t="s">
        <v>8217</v>
      </c>
      <c r="O651" s="1" t="s">
        <v>8218</v>
      </c>
      <c r="P651" s="1" t="s">
        <v>8205</v>
      </c>
    </row>
    <row r="652" spans="1:16" ht="14.25">
      <c r="A652" s="44">
        <v>651</v>
      </c>
      <c r="B652" s="1" t="s">
        <v>8219</v>
      </c>
      <c r="C652" s="1" t="s">
        <v>8220</v>
      </c>
      <c r="D652" s="1" t="s">
        <v>8221</v>
      </c>
      <c r="E652" s="1" t="s">
        <v>8222</v>
      </c>
      <c r="F652" s="1" t="s">
        <v>8223</v>
      </c>
      <c r="G652" s="1" t="s">
        <v>8224</v>
      </c>
      <c r="H652" s="1" t="s">
        <v>8225</v>
      </c>
      <c r="I652" s="1" t="s">
        <v>8226</v>
      </c>
      <c r="J652" s="1" t="s">
        <v>8227</v>
      </c>
      <c r="K652" s="1" t="s">
        <v>8228</v>
      </c>
      <c r="L652" s="1" t="s">
        <v>8229</v>
      </c>
      <c r="M652" s="1" t="s">
        <v>8230</v>
      </c>
      <c r="N652" s="1" t="s">
        <v>8231</v>
      </c>
      <c r="O652" s="1" t="s">
        <v>8232</v>
      </c>
      <c r="P652" s="1" t="s">
        <v>8219</v>
      </c>
    </row>
    <row r="653" spans="1:16" ht="14.25">
      <c r="A653" s="44">
        <v>652</v>
      </c>
      <c r="B653" s="1" t="s">
        <v>8233</v>
      </c>
      <c r="C653" s="1" t="s">
        <v>8234</v>
      </c>
      <c r="D653" s="1" t="s">
        <v>8235</v>
      </c>
      <c r="E653" s="1" t="s">
        <v>8236</v>
      </c>
      <c r="F653" s="1" t="s">
        <v>8237</v>
      </c>
      <c r="G653" s="1" t="s">
        <v>8238</v>
      </c>
      <c r="H653" s="1" t="s">
        <v>8239</v>
      </c>
      <c r="I653" s="1" t="s">
        <v>8240</v>
      </c>
      <c r="J653" s="1" t="s">
        <v>8241</v>
      </c>
      <c r="K653" s="1" t="s">
        <v>8242</v>
      </c>
      <c r="L653" s="1" t="s">
        <v>8243</v>
      </c>
      <c r="M653" s="1" t="s">
        <v>8244</v>
      </c>
      <c r="N653" s="1" t="s">
        <v>8245</v>
      </c>
      <c r="O653" s="1" t="s">
        <v>8246</v>
      </c>
      <c r="P653" s="1" t="s">
        <v>8233</v>
      </c>
    </row>
    <row r="654" spans="1:16" ht="14.25">
      <c r="A654" s="44">
        <v>653</v>
      </c>
      <c r="B654" s="1" t="s">
        <v>8247</v>
      </c>
      <c r="C654" s="1" t="s">
        <v>8248</v>
      </c>
      <c r="D654" s="1" t="s">
        <v>8249</v>
      </c>
      <c r="E654" s="1" t="s">
        <v>8250</v>
      </c>
      <c r="F654" s="1" t="s">
        <v>8251</v>
      </c>
      <c r="G654" s="1" t="s">
        <v>8252</v>
      </c>
      <c r="H654" s="1" t="s">
        <v>8225</v>
      </c>
      <c r="I654" s="1" t="s">
        <v>8253</v>
      </c>
      <c r="J654" s="1" t="s">
        <v>8227</v>
      </c>
      <c r="K654" s="1" t="s">
        <v>8228</v>
      </c>
      <c r="L654" s="1" t="s">
        <v>8229</v>
      </c>
      <c r="M654" s="1" t="s">
        <v>8230</v>
      </c>
      <c r="N654" s="1" t="s">
        <v>8254</v>
      </c>
      <c r="O654" s="1" t="s">
        <v>8255</v>
      </c>
      <c r="P654" s="1" t="s">
        <v>8247</v>
      </c>
    </row>
    <row r="655" spans="1:16" ht="14.25">
      <c r="A655" s="44">
        <v>654</v>
      </c>
      <c r="B655" s="1" t="s">
        <v>8256</v>
      </c>
      <c r="C655" s="1" t="s">
        <v>8257</v>
      </c>
      <c r="D655" s="1" t="s">
        <v>8258</v>
      </c>
      <c r="E655" s="1" t="s">
        <v>8259</v>
      </c>
      <c r="F655" s="1" t="s">
        <v>8260</v>
      </c>
      <c r="G655" s="1" t="s">
        <v>8261</v>
      </c>
      <c r="H655" s="1" t="s">
        <v>8262</v>
      </c>
      <c r="I655" s="1" t="s">
        <v>8263</v>
      </c>
      <c r="J655" s="1" t="s">
        <v>8264</v>
      </c>
      <c r="K655" s="1" t="s">
        <v>8265</v>
      </c>
      <c r="L655" s="1" t="s">
        <v>8266</v>
      </c>
      <c r="M655" s="1" t="s">
        <v>8267</v>
      </c>
      <c r="N655" s="1" t="s">
        <v>8268</v>
      </c>
      <c r="O655" s="1" t="s">
        <v>8269</v>
      </c>
      <c r="P655" s="1" t="s">
        <v>8256</v>
      </c>
    </row>
    <row r="656" spans="1:16" ht="14.25">
      <c r="A656" s="44">
        <v>655</v>
      </c>
      <c r="B656" s="1" t="s">
        <v>8270</v>
      </c>
      <c r="C656" s="1" t="s">
        <v>8271</v>
      </c>
      <c r="D656" s="1" t="s">
        <v>8272</v>
      </c>
      <c r="E656" s="1" t="s">
        <v>8273</v>
      </c>
      <c r="F656" s="1" t="s">
        <v>8274</v>
      </c>
      <c r="G656" s="1" t="s">
        <v>8275</v>
      </c>
      <c r="H656" s="1" t="s">
        <v>8276</v>
      </c>
      <c r="I656" s="1" t="s">
        <v>8277</v>
      </c>
      <c r="J656" s="1" t="s">
        <v>8278</v>
      </c>
      <c r="K656" s="1" t="s">
        <v>8279</v>
      </c>
      <c r="L656" s="1" t="s">
        <v>8280</v>
      </c>
      <c r="M656" s="1" t="s">
        <v>8281</v>
      </c>
      <c r="N656" s="1" t="s">
        <v>8282</v>
      </c>
      <c r="O656" s="1" t="s">
        <v>8283</v>
      </c>
      <c r="P656" s="1" t="s">
        <v>8270</v>
      </c>
    </row>
    <row r="657" spans="1:16" ht="14.25">
      <c r="A657" s="44">
        <v>656</v>
      </c>
      <c r="B657" s="1" t="s">
        <v>8284</v>
      </c>
      <c r="C657" s="1" t="s">
        <v>8285</v>
      </c>
      <c r="D657" s="1" t="s">
        <v>8286</v>
      </c>
      <c r="E657" s="1" t="s">
        <v>8287</v>
      </c>
      <c r="F657" s="1" t="s">
        <v>8288</v>
      </c>
      <c r="G657" s="1" t="s">
        <v>8289</v>
      </c>
      <c r="H657" s="1" t="s">
        <v>8290</v>
      </c>
      <c r="I657" s="1" t="s">
        <v>8291</v>
      </c>
      <c r="J657" s="1" t="s">
        <v>8292</v>
      </c>
      <c r="K657" s="1" t="s">
        <v>8293</v>
      </c>
      <c r="L657" s="1" t="s">
        <v>8294</v>
      </c>
      <c r="M657" s="1" t="s">
        <v>8295</v>
      </c>
      <c r="N657" s="1" t="s">
        <v>8296</v>
      </c>
      <c r="O657" s="1" t="s">
        <v>8297</v>
      </c>
      <c r="P657" s="1" t="s">
        <v>8284</v>
      </c>
    </row>
    <row r="658" spans="1:16" ht="14.25">
      <c r="A658" s="44">
        <v>657</v>
      </c>
      <c r="B658" s="1" t="s">
        <v>8298</v>
      </c>
      <c r="C658" s="1" t="s">
        <v>8285</v>
      </c>
      <c r="D658" s="1" t="s">
        <v>8299</v>
      </c>
      <c r="E658" s="1" t="s">
        <v>8300</v>
      </c>
      <c r="F658" s="1" t="s">
        <v>8301</v>
      </c>
      <c r="G658" s="1" t="s">
        <v>8302</v>
      </c>
      <c r="H658" s="1" t="s">
        <v>8303</v>
      </c>
      <c r="I658" s="1" t="s">
        <v>8304</v>
      </c>
      <c r="J658" s="1" t="s">
        <v>8305</v>
      </c>
      <c r="K658" s="1" t="s">
        <v>8306</v>
      </c>
      <c r="L658" s="1" t="s">
        <v>8307</v>
      </c>
      <c r="M658" s="1" t="s">
        <v>8308</v>
      </c>
      <c r="N658" s="1" t="s">
        <v>8309</v>
      </c>
      <c r="O658" s="1" t="s">
        <v>8310</v>
      </c>
      <c r="P658" s="1" t="s">
        <v>8298</v>
      </c>
    </row>
    <row r="659" spans="1:16" ht="14.25">
      <c r="A659" s="44">
        <v>658</v>
      </c>
      <c r="B659" s="1" t="s">
        <v>8311</v>
      </c>
      <c r="C659" s="1" t="s">
        <v>8312</v>
      </c>
      <c r="D659" s="1" t="s">
        <v>8313</v>
      </c>
      <c r="E659" s="1" t="s">
        <v>8314</v>
      </c>
      <c r="F659" s="1" t="s">
        <v>8315</v>
      </c>
      <c r="G659" s="1" t="s">
        <v>6483</v>
      </c>
      <c r="H659" s="1" t="s">
        <v>8316</v>
      </c>
      <c r="I659" s="1" t="s">
        <v>8317</v>
      </c>
      <c r="J659" s="1" t="s">
        <v>8311</v>
      </c>
      <c r="K659" s="1" t="s">
        <v>8318</v>
      </c>
      <c r="L659" s="1" t="s">
        <v>8319</v>
      </c>
      <c r="M659" s="1" t="s">
        <v>8320</v>
      </c>
      <c r="N659" s="1" t="s">
        <v>8321</v>
      </c>
      <c r="O659" s="1" t="s">
        <v>8322</v>
      </c>
      <c r="P659" s="1" t="s">
        <v>8311</v>
      </c>
    </row>
    <row r="660" spans="1:16" ht="14.25">
      <c r="A660" s="44">
        <v>659</v>
      </c>
      <c r="B660" s="1" t="s">
        <v>8323</v>
      </c>
      <c r="C660" s="1" t="s">
        <v>8324</v>
      </c>
      <c r="D660" s="1" t="s">
        <v>8325</v>
      </c>
      <c r="E660" s="1" t="s">
        <v>8326</v>
      </c>
      <c r="F660" s="1" t="s">
        <v>8327</v>
      </c>
      <c r="G660" s="1" t="s">
        <v>8328</v>
      </c>
      <c r="H660" s="1" t="s">
        <v>8329</v>
      </c>
      <c r="I660" s="1" t="s">
        <v>8330</v>
      </c>
      <c r="J660" s="1" t="s">
        <v>8331</v>
      </c>
      <c r="K660" s="1" t="s">
        <v>8332</v>
      </c>
      <c r="L660" s="1" t="s">
        <v>8333</v>
      </c>
      <c r="M660" s="1" t="s">
        <v>8334</v>
      </c>
      <c r="N660" s="1" t="s">
        <v>8335</v>
      </c>
      <c r="O660" s="1" t="s">
        <v>8336</v>
      </c>
      <c r="P660" s="1" t="s">
        <v>8323</v>
      </c>
    </row>
    <row r="661" spans="1:16" ht="14.25">
      <c r="A661" s="44">
        <v>660</v>
      </c>
      <c r="B661" s="1" t="s">
        <v>8337</v>
      </c>
      <c r="C661" s="1" t="s">
        <v>8338</v>
      </c>
      <c r="D661" s="1" t="s">
        <v>8339</v>
      </c>
      <c r="E661" s="1" t="s">
        <v>8340</v>
      </c>
      <c r="F661" s="1" t="s">
        <v>8341</v>
      </c>
      <c r="G661" s="1" t="s">
        <v>8342</v>
      </c>
      <c r="H661" s="1" t="s">
        <v>8343</v>
      </c>
      <c r="I661" s="1" t="s">
        <v>8344</v>
      </c>
      <c r="J661" s="1" t="s">
        <v>8337</v>
      </c>
      <c r="K661" s="1" t="s">
        <v>8345</v>
      </c>
      <c r="L661" s="1" t="s">
        <v>8346</v>
      </c>
      <c r="M661" s="1" t="s">
        <v>8346</v>
      </c>
      <c r="N661" s="1" t="s">
        <v>8346</v>
      </c>
      <c r="O661" s="1" t="s">
        <v>8347</v>
      </c>
      <c r="P661" s="1" t="s">
        <v>8337</v>
      </c>
    </row>
    <row r="662" spans="1:16" ht="14.25">
      <c r="A662" s="44">
        <v>661</v>
      </c>
      <c r="B662" s="1" t="s">
        <v>8348</v>
      </c>
      <c r="C662" s="1" t="s">
        <v>8349</v>
      </c>
      <c r="D662" s="1" t="s">
        <v>8350</v>
      </c>
      <c r="E662" s="1" t="s">
        <v>8348</v>
      </c>
      <c r="F662" s="1" t="s">
        <v>8351</v>
      </c>
      <c r="G662" s="1" t="s">
        <v>8351</v>
      </c>
      <c r="H662" s="1" t="s">
        <v>8352</v>
      </c>
      <c r="I662" s="1" t="s">
        <v>8353</v>
      </c>
      <c r="J662" s="1" t="s">
        <v>8348</v>
      </c>
      <c r="K662" s="1" t="s">
        <v>8351</v>
      </c>
      <c r="L662" s="1" t="s">
        <v>8348</v>
      </c>
      <c r="M662" s="1" t="s">
        <v>8348</v>
      </c>
      <c r="N662" s="1" t="s">
        <v>8348</v>
      </c>
      <c r="O662" s="1" t="s">
        <v>8353</v>
      </c>
      <c r="P662" s="1" t="s">
        <v>8348</v>
      </c>
    </row>
    <row r="663" spans="1:16" ht="14.25">
      <c r="A663" s="44">
        <v>662</v>
      </c>
      <c r="B663" s="1" t="s">
        <v>8354</v>
      </c>
      <c r="C663" s="1" t="s">
        <v>8355</v>
      </c>
      <c r="D663" s="1" t="s">
        <v>8356</v>
      </c>
      <c r="E663" s="1" t="s">
        <v>8354</v>
      </c>
      <c r="F663" s="1" t="s">
        <v>8357</v>
      </c>
      <c r="G663" s="1" t="s">
        <v>8357</v>
      </c>
      <c r="H663" s="1" t="s">
        <v>8358</v>
      </c>
      <c r="I663" s="1" t="s">
        <v>8359</v>
      </c>
      <c r="J663" s="1" t="s">
        <v>8354</v>
      </c>
      <c r="K663" s="1" t="s">
        <v>8357</v>
      </c>
      <c r="L663" s="1" t="s">
        <v>8354</v>
      </c>
      <c r="M663" s="1" t="s">
        <v>8354</v>
      </c>
      <c r="N663" s="1" t="s">
        <v>8354</v>
      </c>
      <c r="O663" s="1" t="s">
        <v>8359</v>
      </c>
      <c r="P663" s="1" t="s">
        <v>8354</v>
      </c>
    </row>
    <row r="664" spans="1:16" ht="14.25">
      <c r="A664" s="44">
        <v>663</v>
      </c>
      <c r="B664" s="1" t="s">
        <v>8360</v>
      </c>
      <c r="C664" s="1" t="s">
        <v>8361</v>
      </c>
      <c r="D664" s="1" t="s">
        <v>8362</v>
      </c>
      <c r="E664" s="1" t="s">
        <v>8360</v>
      </c>
      <c r="F664" s="1" t="s">
        <v>8363</v>
      </c>
      <c r="G664" s="1" t="s">
        <v>8363</v>
      </c>
      <c r="H664" s="1" t="s">
        <v>8364</v>
      </c>
      <c r="I664" s="1" t="s">
        <v>8365</v>
      </c>
      <c r="J664" s="1" t="s">
        <v>8360</v>
      </c>
      <c r="K664" s="1" t="s">
        <v>8363</v>
      </c>
      <c r="L664" s="1" t="s">
        <v>8360</v>
      </c>
      <c r="M664" s="1" t="s">
        <v>8360</v>
      </c>
      <c r="N664" s="1" t="s">
        <v>8360</v>
      </c>
      <c r="O664" s="1" t="s">
        <v>8365</v>
      </c>
      <c r="P664" s="1" t="s">
        <v>8360</v>
      </c>
    </row>
    <row r="665" spans="1:16" ht="14.25">
      <c r="A665" s="44">
        <v>664</v>
      </c>
      <c r="B665" s="1" t="s">
        <v>8366</v>
      </c>
      <c r="C665" s="1" t="s">
        <v>8367</v>
      </c>
      <c r="D665" s="1" t="s">
        <v>8368</v>
      </c>
      <c r="E665" s="1" t="s">
        <v>8366</v>
      </c>
      <c r="F665" s="1" t="s">
        <v>8369</v>
      </c>
      <c r="G665" s="1" t="s">
        <v>8369</v>
      </c>
      <c r="H665" s="1" t="s">
        <v>8370</v>
      </c>
      <c r="I665" s="1" t="s">
        <v>8371</v>
      </c>
      <c r="J665" s="1" t="s">
        <v>8366</v>
      </c>
      <c r="K665" s="1" t="s">
        <v>8369</v>
      </c>
      <c r="L665" s="1" t="s">
        <v>8366</v>
      </c>
      <c r="M665" s="1" t="s">
        <v>8366</v>
      </c>
      <c r="N665" s="1" t="s">
        <v>8366</v>
      </c>
      <c r="O665" s="1" t="s">
        <v>8371</v>
      </c>
      <c r="P665" s="1" t="s">
        <v>8366</v>
      </c>
    </row>
    <row r="666" spans="1:16" ht="14.25">
      <c r="A666" s="44">
        <v>665</v>
      </c>
      <c r="B666" s="1" t="s">
        <v>8372</v>
      </c>
      <c r="C666" s="1" t="s">
        <v>8373</v>
      </c>
      <c r="D666" s="1" t="s">
        <v>8374</v>
      </c>
      <c r="E666" s="1" t="s">
        <v>8375</v>
      </c>
      <c r="F666" s="1" t="s">
        <v>8376</v>
      </c>
      <c r="G666" s="1" t="s">
        <v>8377</v>
      </c>
      <c r="H666" s="1" t="s">
        <v>8378</v>
      </c>
      <c r="I666" s="1" t="s">
        <v>8379</v>
      </c>
      <c r="J666" s="1" t="s">
        <v>8380</v>
      </c>
      <c r="K666" s="1" t="s">
        <v>8381</v>
      </c>
      <c r="L666" s="1" t="s">
        <v>8382</v>
      </c>
      <c r="M666" s="1" t="s">
        <v>8383</v>
      </c>
      <c r="N666" s="1" t="s">
        <v>8384</v>
      </c>
      <c r="O666" s="1" t="s">
        <v>8385</v>
      </c>
      <c r="P666" s="1" t="s">
        <v>8372</v>
      </c>
    </row>
    <row r="667" spans="1:16" ht="14.25">
      <c r="A667" s="44">
        <v>666</v>
      </c>
      <c r="B667" s="1" t="s">
        <v>8386</v>
      </c>
      <c r="C667" s="1" t="s">
        <v>8387</v>
      </c>
      <c r="D667" s="1" t="s">
        <v>8386</v>
      </c>
      <c r="E667" s="1" t="s">
        <v>8386</v>
      </c>
      <c r="F667" s="1" t="s">
        <v>8386</v>
      </c>
      <c r="G667" s="1" t="s">
        <v>8386</v>
      </c>
      <c r="H667" s="1" t="s">
        <v>8386</v>
      </c>
      <c r="I667" s="1" t="s">
        <v>8386</v>
      </c>
      <c r="J667" s="1" t="s">
        <v>8386</v>
      </c>
      <c r="K667" s="1" t="s">
        <v>8388</v>
      </c>
      <c r="L667" s="1" t="s">
        <v>8386</v>
      </c>
      <c r="M667" s="1" t="s">
        <v>8386</v>
      </c>
      <c r="N667" s="1" t="s">
        <v>8386</v>
      </c>
      <c r="O667" s="1" t="s">
        <v>8386</v>
      </c>
      <c r="P667" s="1" t="s">
        <v>8386</v>
      </c>
    </row>
    <row r="668" spans="1:16" ht="14.25">
      <c r="A668" s="44">
        <v>667</v>
      </c>
      <c r="B668" s="1" t="s">
        <v>8389</v>
      </c>
      <c r="C668" s="1" t="s">
        <v>8390</v>
      </c>
      <c r="D668" s="1" t="s">
        <v>8391</v>
      </c>
      <c r="E668" s="1" t="s">
        <v>8392</v>
      </c>
      <c r="F668" s="1" t="s">
        <v>8393</v>
      </c>
      <c r="G668" s="1" t="s">
        <v>8394</v>
      </c>
      <c r="H668" s="1" t="s">
        <v>8395</v>
      </c>
      <c r="I668" s="1" t="s">
        <v>8396</v>
      </c>
      <c r="J668" s="1" t="s">
        <v>8397</v>
      </c>
      <c r="K668" s="1" t="s">
        <v>8398</v>
      </c>
      <c r="L668" s="1" t="s">
        <v>8399</v>
      </c>
      <c r="M668" s="1" t="s">
        <v>8400</v>
      </c>
      <c r="N668" s="1" t="s">
        <v>8401</v>
      </c>
      <c r="O668" s="1" t="s">
        <v>8402</v>
      </c>
      <c r="P668" s="1" t="s">
        <v>8389</v>
      </c>
    </row>
    <row r="669" spans="1:16" ht="14.25">
      <c r="A669" s="44">
        <v>668</v>
      </c>
      <c r="B669" s="1" t="s">
        <v>8403</v>
      </c>
      <c r="C669" s="1" t="s">
        <v>8404</v>
      </c>
      <c r="D669" s="1" t="s">
        <v>8405</v>
      </c>
      <c r="E669" s="1" t="s">
        <v>8406</v>
      </c>
      <c r="F669" s="1" t="s">
        <v>8407</v>
      </c>
      <c r="G669" s="1" t="s">
        <v>8408</v>
      </c>
      <c r="H669" s="1" t="s">
        <v>8409</v>
      </c>
      <c r="I669" s="1" t="s">
        <v>8410</v>
      </c>
      <c r="J669" s="1" t="s">
        <v>8411</v>
      </c>
      <c r="K669" s="1" t="s">
        <v>8412</v>
      </c>
      <c r="L669" s="1" t="s">
        <v>8413</v>
      </c>
      <c r="M669" s="1" t="s">
        <v>8414</v>
      </c>
      <c r="N669" s="1" t="s">
        <v>8414</v>
      </c>
      <c r="O669" s="1" t="s">
        <v>8415</v>
      </c>
      <c r="P669" s="1" t="s">
        <v>8403</v>
      </c>
    </row>
    <row r="670" spans="1:16" ht="14.25">
      <c r="A670" s="44">
        <v>669</v>
      </c>
      <c r="B670" s="1" t="s">
        <v>8416</v>
      </c>
      <c r="C670" s="1" t="s">
        <v>8417</v>
      </c>
      <c r="D670" s="1" t="s">
        <v>8418</v>
      </c>
      <c r="E670" s="1" t="s">
        <v>8419</v>
      </c>
      <c r="F670" s="1" t="s">
        <v>8420</v>
      </c>
      <c r="G670" s="1" t="s">
        <v>8421</v>
      </c>
      <c r="H670" s="1" t="s">
        <v>8422</v>
      </c>
      <c r="I670" s="1" t="s">
        <v>8423</v>
      </c>
      <c r="J670" s="1" t="s">
        <v>8424</v>
      </c>
      <c r="K670" s="1" t="s">
        <v>8425</v>
      </c>
      <c r="L670" s="1" t="s">
        <v>8426</v>
      </c>
      <c r="M670" s="1" t="s">
        <v>8427</v>
      </c>
      <c r="N670" s="1" t="s">
        <v>8428</v>
      </c>
      <c r="O670" s="1" t="s">
        <v>8429</v>
      </c>
      <c r="P670" s="1" t="s">
        <v>8416</v>
      </c>
    </row>
    <row r="671" spans="1:16" ht="14.25">
      <c r="A671" s="44">
        <v>670</v>
      </c>
      <c r="B671" s="1" t="s">
        <v>8430</v>
      </c>
      <c r="C671" s="1" t="s">
        <v>8431</v>
      </c>
      <c r="D671" s="1" t="s">
        <v>8432</v>
      </c>
      <c r="E671" s="1" t="s">
        <v>8433</v>
      </c>
      <c r="F671" s="1" t="s">
        <v>8434</v>
      </c>
      <c r="G671" s="1" t="s">
        <v>8435</v>
      </c>
      <c r="H671" s="1" t="s">
        <v>8436</v>
      </c>
      <c r="I671" s="1" t="s">
        <v>8437</v>
      </c>
      <c r="J671" s="1" t="s">
        <v>8438</v>
      </c>
      <c r="K671" s="1" t="s">
        <v>8439</v>
      </c>
      <c r="L671" s="1" t="s">
        <v>8440</v>
      </c>
      <c r="M671" s="1" t="s">
        <v>8441</v>
      </c>
      <c r="N671" s="1" t="s">
        <v>8442</v>
      </c>
      <c r="O671" s="1" t="s">
        <v>8443</v>
      </c>
      <c r="P671" s="1" t="s">
        <v>8430</v>
      </c>
    </row>
    <row r="672" spans="1:16" ht="14.25">
      <c r="A672" s="44">
        <v>671</v>
      </c>
      <c r="B672" s="1" t="s">
        <v>8444</v>
      </c>
      <c r="C672" s="1" t="s">
        <v>8445</v>
      </c>
      <c r="D672" s="1" t="s">
        <v>8446</v>
      </c>
      <c r="E672" s="1" t="s">
        <v>8447</v>
      </c>
      <c r="F672" s="1" t="s">
        <v>8448</v>
      </c>
      <c r="G672" s="1" t="s">
        <v>8449</v>
      </c>
      <c r="H672" s="1" t="s">
        <v>8450</v>
      </c>
      <c r="I672" s="1" t="s">
        <v>8451</v>
      </c>
      <c r="J672" s="1" t="s">
        <v>8452</v>
      </c>
      <c r="K672" s="1" t="s">
        <v>8453</v>
      </c>
      <c r="L672" s="1" t="s">
        <v>8454</v>
      </c>
      <c r="M672" s="1" t="s">
        <v>8455</v>
      </c>
      <c r="N672" s="1" t="s">
        <v>8456</v>
      </c>
      <c r="O672" s="1" t="s">
        <v>8457</v>
      </c>
      <c r="P672" s="1" t="s">
        <v>8444</v>
      </c>
    </row>
    <row r="673" spans="1:16" ht="14.25">
      <c r="A673" s="44">
        <v>672</v>
      </c>
      <c r="B673" s="1" t="s">
        <v>8458</v>
      </c>
      <c r="C673" s="1" t="s">
        <v>8459</v>
      </c>
      <c r="D673" s="1" t="s">
        <v>8460</v>
      </c>
      <c r="E673" s="1" t="s">
        <v>8461</v>
      </c>
      <c r="F673" s="1" t="s">
        <v>8462</v>
      </c>
      <c r="G673" s="1" t="s">
        <v>8463</v>
      </c>
      <c r="H673" s="1" t="s">
        <v>8464</v>
      </c>
      <c r="I673" s="1" t="s">
        <v>8465</v>
      </c>
      <c r="J673" s="1" t="s">
        <v>8466</v>
      </c>
      <c r="K673" s="1" t="s">
        <v>8467</v>
      </c>
      <c r="L673" s="1" t="s">
        <v>8468</v>
      </c>
      <c r="M673" s="1" t="s">
        <v>8469</v>
      </c>
      <c r="N673" s="1" t="s">
        <v>8470</v>
      </c>
      <c r="O673" s="1" t="s">
        <v>8471</v>
      </c>
      <c r="P673" s="1" t="s">
        <v>8458</v>
      </c>
    </row>
    <row r="674" spans="1:16" ht="14.25">
      <c r="A674" s="44">
        <v>673</v>
      </c>
      <c r="B674" s="1" t="s">
        <v>8472</v>
      </c>
      <c r="C674" s="1" t="s">
        <v>8473</v>
      </c>
      <c r="D674" s="1" t="s">
        <v>8474</v>
      </c>
      <c r="E674" s="1" t="s">
        <v>8475</v>
      </c>
      <c r="F674" s="1" t="s">
        <v>8476</v>
      </c>
      <c r="G674" s="1" t="s">
        <v>8477</v>
      </c>
      <c r="H674" s="1" t="s">
        <v>8478</v>
      </c>
      <c r="I674" s="1" t="s">
        <v>8479</v>
      </c>
      <c r="J674" s="1" t="s">
        <v>8480</v>
      </c>
      <c r="K674" s="1" t="s">
        <v>8481</v>
      </c>
      <c r="L674" s="1" t="s">
        <v>8482</v>
      </c>
      <c r="M674" s="1" t="s">
        <v>8483</v>
      </c>
      <c r="N674" s="1" t="s">
        <v>8484</v>
      </c>
      <c r="O674" s="1" t="s">
        <v>8485</v>
      </c>
      <c r="P674" s="1" t="s">
        <v>8472</v>
      </c>
    </row>
    <row r="675" spans="1:16" ht="14.25">
      <c r="A675" s="44">
        <v>674</v>
      </c>
      <c r="B675" s="1" t="s">
        <v>8486</v>
      </c>
      <c r="C675" s="1" t="s">
        <v>8487</v>
      </c>
      <c r="D675" s="1" t="s">
        <v>8488</v>
      </c>
      <c r="E675" s="1" t="s">
        <v>8489</v>
      </c>
      <c r="F675" s="1" t="s">
        <v>8490</v>
      </c>
      <c r="G675" s="1" t="s">
        <v>8491</v>
      </c>
      <c r="H675" s="1" t="s">
        <v>8492</v>
      </c>
      <c r="I675" s="1" t="s">
        <v>8493</v>
      </c>
      <c r="J675" s="1" t="s">
        <v>8494</v>
      </c>
      <c r="K675" s="1" t="s">
        <v>8495</v>
      </c>
      <c r="L675" s="1" t="s">
        <v>8496</v>
      </c>
      <c r="M675" s="1" t="s">
        <v>8497</v>
      </c>
      <c r="N675" s="1" t="s">
        <v>8498</v>
      </c>
      <c r="O675" s="1" t="s">
        <v>8499</v>
      </c>
      <c r="P675" s="1" t="s">
        <v>8486</v>
      </c>
    </row>
    <row r="676" spans="1:16" ht="14.25">
      <c r="A676" s="44">
        <v>675</v>
      </c>
      <c r="B676" s="1" t="s">
        <v>8500</v>
      </c>
      <c r="C676" s="1" t="s">
        <v>8501</v>
      </c>
      <c r="D676" s="1" t="s">
        <v>8502</v>
      </c>
      <c r="E676" s="1" t="s">
        <v>8503</v>
      </c>
      <c r="F676" s="1" t="s">
        <v>8504</v>
      </c>
      <c r="G676" s="1" t="s">
        <v>8505</v>
      </c>
      <c r="H676" s="1" t="s">
        <v>8506</v>
      </c>
      <c r="I676" s="1" t="s">
        <v>8507</v>
      </c>
      <c r="J676" s="1" t="s">
        <v>8508</v>
      </c>
      <c r="K676" s="1" t="s">
        <v>8509</v>
      </c>
      <c r="L676" s="1" t="s">
        <v>8510</v>
      </c>
      <c r="M676" s="1" t="s">
        <v>8511</v>
      </c>
      <c r="N676" s="1" t="s">
        <v>8512</v>
      </c>
      <c r="O676" s="1" t="s">
        <v>8513</v>
      </c>
      <c r="P676" s="1" t="s">
        <v>8500</v>
      </c>
    </row>
    <row r="677" spans="1:16" ht="14.25">
      <c r="A677" s="44">
        <v>676</v>
      </c>
      <c r="B677" s="1" t="s">
        <v>8514</v>
      </c>
      <c r="C677" s="1" t="s">
        <v>8515</v>
      </c>
      <c r="D677" s="1" t="s">
        <v>8516</v>
      </c>
      <c r="E677" s="1" t="s">
        <v>8517</v>
      </c>
      <c r="F677" s="1" t="s">
        <v>8518</v>
      </c>
      <c r="G677" s="1" t="s">
        <v>8519</v>
      </c>
      <c r="H677" s="1" t="s">
        <v>8520</v>
      </c>
      <c r="I677" s="1" t="s">
        <v>8521</v>
      </c>
      <c r="J677" s="1" t="s">
        <v>8522</v>
      </c>
      <c r="K677" s="1" t="s">
        <v>8523</v>
      </c>
      <c r="L677" s="1" t="s">
        <v>8524</v>
      </c>
      <c r="M677" s="1" t="s">
        <v>8525</v>
      </c>
      <c r="N677" s="1" t="s">
        <v>8526</v>
      </c>
      <c r="O677" s="1" t="s">
        <v>8527</v>
      </c>
      <c r="P677" s="1" t="s">
        <v>8514</v>
      </c>
    </row>
    <row r="678" spans="1:16" ht="14.25">
      <c r="A678" s="44">
        <v>677</v>
      </c>
      <c r="B678" s="1" t="s">
        <v>8528</v>
      </c>
      <c r="C678" s="1" t="s">
        <v>8529</v>
      </c>
      <c r="D678" s="1" t="s">
        <v>8530</v>
      </c>
      <c r="E678" s="1" t="s">
        <v>8531</v>
      </c>
      <c r="F678" s="1" t="s">
        <v>8532</v>
      </c>
      <c r="G678" s="1" t="s">
        <v>8533</v>
      </c>
      <c r="H678" s="1" t="s">
        <v>8534</v>
      </c>
      <c r="I678" s="1" t="s">
        <v>8535</v>
      </c>
      <c r="J678" s="1" t="s">
        <v>8536</v>
      </c>
      <c r="K678" s="1" t="s">
        <v>8537</v>
      </c>
      <c r="L678" s="1" t="s">
        <v>8538</v>
      </c>
      <c r="M678" s="1" t="s">
        <v>8539</v>
      </c>
      <c r="N678" s="1" t="s">
        <v>8540</v>
      </c>
      <c r="O678" s="1" t="s">
        <v>8541</v>
      </c>
      <c r="P678" s="1" t="s">
        <v>8528</v>
      </c>
    </row>
    <row r="679" spans="1:16" ht="14.25">
      <c r="A679" s="44">
        <v>678</v>
      </c>
      <c r="B679" s="1" t="s">
        <v>8542</v>
      </c>
      <c r="C679" s="1" t="s">
        <v>8543</v>
      </c>
      <c r="D679" s="1" t="s">
        <v>8544</v>
      </c>
      <c r="E679" s="1" t="s">
        <v>8545</v>
      </c>
      <c r="F679" s="1" t="s">
        <v>8546</v>
      </c>
      <c r="G679" s="1" t="s">
        <v>8547</v>
      </c>
      <c r="H679" s="1" t="s">
        <v>8548</v>
      </c>
      <c r="I679" s="1" t="s">
        <v>8549</v>
      </c>
      <c r="J679" s="1" t="s">
        <v>8550</v>
      </c>
      <c r="K679" s="1" t="s">
        <v>8551</v>
      </c>
      <c r="L679" s="1" t="s">
        <v>8552</v>
      </c>
      <c r="M679" s="1" t="s">
        <v>8553</v>
      </c>
      <c r="N679" s="1" t="s">
        <v>8554</v>
      </c>
      <c r="O679" s="1" t="s">
        <v>8555</v>
      </c>
      <c r="P679" s="1" t="s">
        <v>8542</v>
      </c>
    </row>
    <row r="680" spans="1:16" ht="14.25">
      <c r="A680" s="44">
        <v>679</v>
      </c>
      <c r="B680" s="1" t="s">
        <v>8556</v>
      </c>
      <c r="C680" s="1" t="s">
        <v>8557</v>
      </c>
      <c r="D680" s="1" t="s">
        <v>8558</v>
      </c>
      <c r="E680" s="1" t="s">
        <v>8559</v>
      </c>
      <c r="F680" s="1" t="s">
        <v>8560</v>
      </c>
      <c r="G680" s="1" t="s">
        <v>8561</v>
      </c>
      <c r="H680" s="1" t="s">
        <v>8562</v>
      </c>
      <c r="I680" s="1" t="s">
        <v>8563</v>
      </c>
      <c r="J680" s="1" t="s">
        <v>8564</v>
      </c>
      <c r="K680" s="1" t="s">
        <v>8565</v>
      </c>
      <c r="L680" s="1" t="s">
        <v>8566</v>
      </c>
      <c r="M680" s="1" t="s">
        <v>8567</v>
      </c>
      <c r="N680" s="1" t="s">
        <v>8568</v>
      </c>
      <c r="O680" s="1" t="s">
        <v>8569</v>
      </c>
      <c r="P680" s="1" t="s">
        <v>8556</v>
      </c>
    </row>
    <row r="681" spans="1:16" ht="14.25">
      <c r="A681" s="44">
        <v>680</v>
      </c>
      <c r="B681" s="1" t="s">
        <v>8570</v>
      </c>
      <c r="C681" s="1" t="s">
        <v>8571</v>
      </c>
      <c r="D681" s="1" t="s">
        <v>8572</v>
      </c>
      <c r="E681" s="1" t="s">
        <v>8573</v>
      </c>
      <c r="F681" s="1" t="s">
        <v>8574</v>
      </c>
      <c r="G681" s="1" t="s">
        <v>8575</v>
      </c>
      <c r="H681" s="1" t="s">
        <v>8576</v>
      </c>
      <c r="I681" s="1" t="s">
        <v>8577</v>
      </c>
      <c r="J681" s="1" t="s">
        <v>8578</v>
      </c>
      <c r="K681" s="1" t="s">
        <v>8579</v>
      </c>
      <c r="L681" s="1" t="s">
        <v>8580</v>
      </c>
      <c r="M681" s="1" t="s">
        <v>8581</v>
      </c>
      <c r="N681" s="1" t="s">
        <v>8582</v>
      </c>
      <c r="O681" s="1" t="s">
        <v>8583</v>
      </c>
      <c r="P681" s="1" t="s">
        <v>8570</v>
      </c>
    </row>
    <row r="682" spans="1:16" ht="14.25">
      <c r="A682" s="44">
        <v>681</v>
      </c>
      <c r="B682" s="1" t="s">
        <v>8584</v>
      </c>
      <c r="C682" s="1" t="s">
        <v>8585</v>
      </c>
      <c r="D682" s="1" t="s">
        <v>8586</v>
      </c>
      <c r="E682" s="1" t="s">
        <v>8587</v>
      </c>
      <c r="F682" s="1" t="s">
        <v>8588</v>
      </c>
      <c r="G682" s="1" t="s">
        <v>8589</v>
      </c>
      <c r="H682" s="1" t="s">
        <v>8590</v>
      </c>
      <c r="I682" s="1" t="s">
        <v>8591</v>
      </c>
      <c r="J682" s="1" t="s">
        <v>8592</v>
      </c>
      <c r="K682" s="1" t="s">
        <v>8593</v>
      </c>
      <c r="L682" s="1" t="s">
        <v>8594</v>
      </c>
      <c r="M682" s="1" t="s">
        <v>8595</v>
      </c>
      <c r="N682" s="1" t="s">
        <v>8596</v>
      </c>
      <c r="O682" s="1" t="s">
        <v>8597</v>
      </c>
      <c r="P682" s="1" t="s">
        <v>8584</v>
      </c>
    </row>
    <row r="683" spans="1:16" ht="14.25">
      <c r="A683" s="44">
        <v>682</v>
      </c>
      <c r="B683" s="1" t="s">
        <v>8598</v>
      </c>
      <c r="C683" s="1" t="s">
        <v>1881</v>
      </c>
      <c r="D683" s="1" t="s">
        <v>1882</v>
      </c>
      <c r="E683" s="1" t="s">
        <v>8599</v>
      </c>
      <c r="F683" s="1" t="s">
        <v>8600</v>
      </c>
      <c r="G683" s="1" t="s">
        <v>8601</v>
      </c>
      <c r="H683" s="1" t="s">
        <v>8602</v>
      </c>
      <c r="I683" s="1" t="s">
        <v>8603</v>
      </c>
      <c r="J683" s="1" t="s">
        <v>8604</v>
      </c>
      <c r="K683" s="1" t="s">
        <v>8605</v>
      </c>
      <c r="L683" s="1" t="s">
        <v>8606</v>
      </c>
      <c r="M683" s="1" t="s">
        <v>8607</v>
      </c>
      <c r="N683" s="1" t="s">
        <v>8608</v>
      </c>
      <c r="O683" s="1" t="s">
        <v>8609</v>
      </c>
      <c r="P683" s="1" t="s">
        <v>8598</v>
      </c>
    </row>
    <row r="684" spans="1:16" ht="14.25">
      <c r="A684" s="44">
        <v>683</v>
      </c>
      <c r="B684" s="1" t="s">
        <v>8610</v>
      </c>
      <c r="C684" s="1" t="s">
        <v>8611</v>
      </c>
      <c r="D684" s="1" t="s">
        <v>8612</v>
      </c>
      <c r="E684" s="1" t="s">
        <v>8613</v>
      </c>
      <c r="F684" s="1" t="s">
        <v>8614</v>
      </c>
      <c r="G684" s="1" t="s">
        <v>8615</v>
      </c>
      <c r="H684" s="1" t="s">
        <v>8616</v>
      </c>
      <c r="I684" s="1" t="s">
        <v>8617</v>
      </c>
      <c r="J684" s="1" t="s">
        <v>8618</v>
      </c>
      <c r="K684" s="1" t="s">
        <v>8619</v>
      </c>
      <c r="L684" s="1" t="s">
        <v>8620</v>
      </c>
      <c r="M684" s="1" t="s">
        <v>8621</v>
      </c>
      <c r="N684" s="1" t="s">
        <v>8622</v>
      </c>
      <c r="O684" s="1" t="s">
        <v>8619</v>
      </c>
      <c r="P684" s="1" t="s">
        <v>8610</v>
      </c>
    </row>
    <row r="685" spans="1:16" ht="14.25">
      <c r="A685" s="44">
        <v>684</v>
      </c>
      <c r="B685" s="1" t="s">
        <v>8623</v>
      </c>
      <c r="C685" s="1" t="s">
        <v>8624</v>
      </c>
      <c r="D685" s="1" t="s">
        <v>8625</v>
      </c>
      <c r="E685" s="1" t="s">
        <v>8626</v>
      </c>
      <c r="F685" s="1" t="s">
        <v>8627</v>
      </c>
      <c r="G685" s="1" t="s">
        <v>8628</v>
      </c>
      <c r="H685" s="1" t="s">
        <v>8629</v>
      </c>
      <c r="I685" s="1" t="s">
        <v>8630</v>
      </c>
      <c r="J685" s="1" t="s">
        <v>8631</v>
      </c>
      <c r="K685" s="1" t="s">
        <v>8632</v>
      </c>
      <c r="L685" s="1" t="s">
        <v>8633</v>
      </c>
      <c r="M685" s="1" t="s">
        <v>8634</v>
      </c>
      <c r="N685" s="1" t="s">
        <v>8635</v>
      </c>
      <c r="O685" s="1" t="s">
        <v>8636</v>
      </c>
      <c r="P685" s="1" t="s">
        <v>8623</v>
      </c>
    </row>
    <row r="686" spans="1:16" ht="14.25">
      <c r="A686" s="44">
        <v>685</v>
      </c>
      <c r="B686" s="1" t="s">
        <v>8637</v>
      </c>
      <c r="C686" s="1" t="s">
        <v>8638</v>
      </c>
      <c r="D686" s="1" t="s">
        <v>8639</v>
      </c>
      <c r="E686" s="1" t="s">
        <v>8640</v>
      </c>
      <c r="F686" s="1" t="s">
        <v>8641</v>
      </c>
      <c r="G686" s="1" t="s">
        <v>8642</v>
      </c>
      <c r="H686" s="1" t="s">
        <v>8643</v>
      </c>
      <c r="I686" s="1" t="s">
        <v>8644</v>
      </c>
      <c r="J686" s="1" t="s">
        <v>8645</v>
      </c>
      <c r="K686" s="1" t="s">
        <v>8646</v>
      </c>
      <c r="L686" s="1" t="s">
        <v>8647</v>
      </c>
      <c r="M686" s="1" t="s">
        <v>8648</v>
      </c>
      <c r="N686" s="1" t="s">
        <v>8649</v>
      </c>
      <c r="O686" s="1" t="s">
        <v>8650</v>
      </c>
      <c r="P686" s="1" t="s">
        <v>8637</v>
      </c>
    </row>
    <row r="687" spans="1:16" ht="14.25">
      <c r="A687" s="44">
        <v>686</v>
      </c>
      <c r="B687" s="1" t="s">
        <v>8651</v>
      </c>
      <c r="C687" s="1" t="s">
        <v>8652</v>
      </c>
      <c r="D687" s="1" t="s">
        <v>8653</v>
      </c>
      <c r="E687" s="1" t="s">
        <v>8654</v>
      </c>
      <c r="F687" s="1" t="s">
        <v>5629</v>
      </c>
      <c r="G687" s="1" t="s">
        <v>8655</v>
      </c>
      <c r="H687" s="1" t="s">
        <v>8656</v>
      </c>
      <c r="I687" s="1" t="s">
        <v>8657</v>
      </c>
      <c r="J687" s="1" t="s">
        <v>8658</v>
      </c>
      <c r="K687" s="1" t="s">
        <v>8659</v>
      </c>
      <c r="L687" s="1" t="s">
        <v>8660</v>
      </c>
      <c r="M687" s="1" t="s">
        <v>8661</v>
      </c>
      <c r="N687" s="1" t="s">
        <v>8662</v>
      </c>
      <c r="O687" s="1" t="s">
        <v>8663</v>
      </c>
      <c r="P687" s="1" t="s">
        <v>8651</v>
      </c>
    </row>
    <row r="688" spans="1:16" ht="14.25">
      <c r="A688" s="44">
        <v>687</v>
      </c>
      <c r="B688" s="1" t="s">
        <v>8664</v>
      </c>
      <c r="C688" s="1" t="s">
        <v>8665</v>
      </c>
      <c r="D688" s="1" t="s">
        <v>8666</v>
      </c>
      <c r="E688" s="1" t="s">
        <v>8667</v>
      </c>
      <c r="F688" s="1" t="s">
        <v>8668</v>
      </c>
      <c r="G688" s="1" t="s">
        <v>8669</v>
      </c>
      <c r="H688" s="1" t="s">
        <v>8670</v>
      </c>
      <c r="I688" s="1" t="s">
        <v>8671</v>
      </c>
      <c r="J688" s="1" t="s">
        <v>8672</v>
      </c>
      <c r="K688" s="1" t="s">
        <v>8673</v>
      </c>
      <c r="L688" s="1" t="s">
        <v>8674</v>
      </c>
      <c r="M688" s="1" t="s">
        <v>8675</v>
      </c>
      <c r="N688" s="1" t="s">
        <v>8676</v>
      </c>
      <c r="O688" s="1" t="s">
        <v>8677</v>
      </c>
      <c r="P688" s="1" t="s">
        <v>8664</v>
      </c>
    </row>
    <row r="689" spans="1:16" ht="14.25">
      <c r="A689" s="44">
        <v>688</v>
      </c>
      <c r="B689" s="1" t="s">
        <v>8678</v>
      </c>
      <c r="C689" s="1" t="s">
        <v>8679</v>
      </c>
      <c r="D689" s="1" t="s">
        <v>8680</v>
      </c>
      <c r="E689" s="1" t="s">
        <v>8681</v>
      </c>
      <c r="F689" s="1" t="s">
        <v>8682</v>
      </c>
      <c r="G689" s="1" t="s">
        <v>8683</v>
      </c>
      <c r="H689" s="1" t="s">
        <v>8684</v>
      </c>
      <c r="I689" s="1" t="s">
        <v>8685</v>
      </c>
      <c r="J689" s="1" t="s">
        <v>8686</v>
      </c>
      <c r="K689" s="1" t="s">
        <v>8687</v>
      </c>
      <c r="L689" s="1" t="s">
        <v>8688</v>
      </c>
      <c r="M689" s="1" t="s">
        <v>8689</v>
      </c>
      <c r="N689" s="1" t="s">
        <v>8690</v>
      </c>
      <c r="O689" s="1" t="s">
        <v>8691</v>
      </c>
      <c r="P689" s="1" t="s">
        <v>8678</v>
      </c>
    </row>
    <row r="690" spans="1:16" ht="14.25">
      <c r="A690" s="44">
        <v>689</v>
      </c>
      <c r="B690" s="1" t="s">
        <v>8692</v>
      </c>
      <c r="C690" s="1" t="s">
        <v>8693</v>
      </c>
      <c r="D690" s="1" t="s">
        <v>8694</v>
      </c>
      <c r="E690" s="1" t="s">
        <v>8695</v>
      </c>
      <c r="F690" s="1" t="s">
        <v>8696</v>
      </c>
      <c r="G690" s="1" t="s">
        <v>8697</v>
      </c>
      <c r="H690" s="1" t="s">
        <v>8698</v>
      </c>
      <c r="I690" s="1" t="s">
        <v>8699</v>
      </c>
      <c r="J690" s="1" t="s">
        <v>8700</v>
      </c>
      <c r="K690" s="1" t="s">
        <v>8701</v>
      </c>
      <c r="L690" s="1" t="s">
        <v>8702</v>
      </c>
      <c r="M690" s="1" t="s">
        <v>8703</v>
      </c>
      <c r="N690" s="1" t="s">
        <v>8704</v>
      </c>
      <c r="O690" s="1" t="s">
        <v>8705</v>
      </c>
      <c r="P690" s="1" t="s">
        <v>8692</v>
      </c>
    </row>
    <row r="691" spans="1:16" ht="14.25">
      <c r="A691" s="44">
        <v>690</v>
      </c>
      <c r="B691" s="1" t="s">
        <v>8706</v>
      </c>
      <c r="C691" s="1" t="s">
        <v>8707</v>
      </c>
      <c r="D691" s="1" t="s">
        <v>8708</v>
      </c>
      <c r="E691" s="1" t="s">
        <v>8709</v>
      </c>
      <c r="F691" s="1" t="s">
        <v>8710</v>
      </c>
      <c r="G691" s="1" t="s">
        <v>8711</v>
      </c>
      <c r="H691" s="1" t="s">
        <v>8712</v>
      </c>
      <c r="I691" s="1" t="s">
        <v>8713</v>
      </c>
      <c r="J691" s="1" t="s">
        <v>8714</v>
      </c>
      <c r="K691" s="1" t="s">
        <v>8715</v>
      </c>
      <c r="L691" s="1" t="s">
        <v>8716</v>
      </c>
      <c r="M691" s="1" t="s">
        <v>8717</v>
      </c>
      <c r="N691" s="1" t="s">
        <v>8718</v>
      </c>
      <c r="O691" s="1" t="s">
        <v>8719</v>
      </c>
      <c r="P691" s="1" t="s">
        <v>8706</v>
      </c>
    </row>
    <row r="692" spans="1:16" ht="14.25">
      <c r="A692" s="44">
        <v>691</v>
      </c>
      <c r="B692" s="1" t="s">
        <v>8720</v>
      </c>
      <c r="C692" s="1" t="s">
        <v>8721</v>
      </c>
      <c r="D692" s="1" t="s">
        <v>8722</v>
      </c>
      <c r="E692" s="1" t="s">
        <v>8723</v>
      </c>
      <c r="F692" s="1" t="s">
        <v>8724</v>
      </c>
      <c r="G692" s="1" t="s">
        <v>8725</v>
      </c>
      <c r="H692" s="1" t="s">
        <v>8726</v>
      </c>
      <c r="I692" s="1" t="s">
        <v>8727</v>
      </c>
      <c r="J692" s="1" t="s">
        <v>8728</v>
      </c>
      <c r="K692" s="1" t="s">
        <v>8729</v>
      </c>
      <c r="L692" s="1" t="s">
        <v>8730</v>
      </c>
      <c r="M692" s="1" t="s">
        <v>8731</v>
      </c>
      <c r="N692" s="1" t="s">
        <v>8732</v>
      </c>
      <c r="O692" s="1" t="s">
        <v>8733</v>
      </c>
      <c r="P692" s="1" t="s">
        <v>8720</v>
      </c>
    </row>
    <row r="693" spans="1:16" ht="14.25">
      <c r="A693" s="44">
        <v>692</v>
      </c>
      <c r="B693" s="1" t="s">
        <v>8734</v>
      </c>
      <c r="C693" s="1" t="s">
        <v>8735</v>
      </c>
      <c r="D693" s="1" t="s">
        <v>8736</v>
      </c>
      <c r="E693" s="1" t="s">
        <v>8737</v>
      </c>
      <c r="F693" s="1" t="s">
        <v>8738</v>
      </c>
      <c r="G693" s="1" t="s">
        <v>8739</v>
      </c>
      <c r="H693" s="1" t="s">
        <v>8740</v>
      </c>
      <c r="I693" s="1" t="s">
        <v>8741</v>
      </c>
      <c r="J693" s="1" t="s">
        <v>8742</v>
      </c>
      <c r="K693" s="1" t="s">
        <v>8743</v>
      </c>
      <c r="L693" s="1" t="s">
        <v>8744</v>
      </c>
      <c r="M693" s="1" t="s">
        <v>8745</v>
      </c>
      <c r="N693" s="1" t="s">
        <v>8746</v>
      </c>
      <c r="O693" s="1" t="s">
        <v>8747</v>
      </c>
      <c r="P693" s="1" t="s">
        <v>8734</v>
      </c>
    </row>
    <row r="694" spans="1:16" ht="14.25">
      <c r="A694" s="44">
        <v>693</v>
      </c>
      <c r="B694" s="1" t="s">
        <v>8748</v>
      </c>
      <c r="C694" s="1" t="s">
        <v>8749</v>
      </c>
      <c r="D694" s="1" t="s">
        <v>8750</v>
      </c>
      <c r="E694" s="1" t="s">
        <v>8751</v>
      </c>
      <c r="F694" s="1" t="s">
        <v>8738</v>
      </c>
      <c r="G694" s="1" t="s">
        <v>8752</v>
      </c>
      <c r="H694" s="1" t="s">
        <v>8753</v>
      </c>
      <c r="I694" s="1" t="s">
        <v>8754</v>
      </c>
      <c r="J694" s="1" t="s">
        <v>8755</v>
      </c>
      <c r="K694" s="1" t="s">
        <v>8743</v>
      </c>
      <c r="L694" s="1" t="s">
        <v>8756</v>
      </c>
      <c r="M694" s="1" t="s">
        <v>8757</v>
      </c>
      <c r="N694" s="1" t="s">
        <v>8758</v>
      </c>
      <c r="O694" s="1" t="s">
        <v>8759</v>
      </c>
      <c r="P694" s="1" t="s">
        <v>8748</v>
      </c>
    </row>
    <row r="695" spans="1:16" ht="14.25">
      <c r="A695" s="44">
        <v>694</v>
      </c>
      <c r="B695" s="1" t="s">
        <v>8760</v>
      </c>
      <c r="C695" s="1" t="s">
        <v>8761</v>
      </c>
      <c r="D695" s="1" t="s">
        <v>8762</v>
      </c>
      <c r="E695" s="1" t="s">
        <v>8763</v>
      </c>
      <c r="F695" s="1" t="s">
        <v>8764</v>
      </c>
      <c r="G695" s="1" t="s">
        <v>8765</v>
      </c>
      <c r="H695" s="1" t="s">
        <v>8766</v>
      </c>
      <c r="I695" s="1" t="s">
        <v>8767</v>
      </c>
      <c r="J695" s="1" t="s">
        <v>8768</v>
      </c>
      <c r="K695" s="1" t="s">
        <v>8769</v>
      </c>
      <c r="L695" s="1" t="s">
        <v>8770</v>
      </c>
      <c r="M695" s="1" t="s">
        <v>8771</v>
      </c>
      <c r="N695" s="1" t="s">
        <v>8772</v>
      </c>
      <c r="O695" s="1" t="s">
        <v>8773</v>
      </c>
      <c r="P695" s="1" t="s">
        <v>8760</v>
      </c>
    </row>
    <row r="696" spans="1:16" ht="14.25">
      <c r="A696" s="44">
        <v>695</v>
      </c>
      <c r="B696" s="1" t="s">
        <v>8774</v>
      </c>
      <c r="C696" s="1" t="s">
        <v>8775</v>
      </c>
      <c r="D696" s="1" t="s">
        <v>8776</v>
      </c>
      <c r="E696" s="1" t="s">
        <v>8777</v>
      </c>
      <c r="F696" s="1" t="s">
        <v>8778</v>
      </c>
      <c r="G696" s="1" t="s">
        <v>8779</v>
      </c>
      <c r="H696" s="1" t="s">
        <v>8780</v>
      </c>
      <c r="I696" s="1" t="s">
        <v>8781</v>
      </c>
      <c r="J696" s="1" t="s">
        <v>8782</v>
      </c>
      <c r="K696" s="1" t="s">
        <v>8783</v>
      </c>
      <c r="L696" s="1" t="s">
        <v>8784</v>
      </c>
      <c r="M696" s="1" t="s">
        <v>8785</v>
      </c>
      <c r="N696" s="1" t="s">
        <v>8786</v>
      </c>
      <c r="O696" s="1" t="s">
        <v>8787</v>
      </c>
      <c r="P696" s="1" t="s">
        <v>8774</v>
      </c>
    </row>
    <row r="697" spans="1:16" ht="14.25">
      <c r="A697" s="44">
        <v>696</v>
      </c>
      <c r="B697" s="1" t="s">
        <v>8788</v>
      </c>
      <c r="C697" s="1" t="s">
        <v>8789</v>
      </c>
      <c r="D697" s="1" t="s">
        <v>8790</v>
      </c>
      <c r="E697" s="1" t="s">
        <v>8791</v>
      </c>
      <c r="F697" s="1" t="s">
        <v>8792</v>
      </c>
      <c r="G697" s="1" t="s">
        <v>8793</v>
      </c>
      <c r="H697" s="1" t="s">
        <v>8794</v>
      </c>
      <c r="I697" s="1" t="s">
        <v>8795</v>
      </c>
      <c r="J697" s="1" t="s">
        <v>8796</v>
      </c>
      <c r="K697" s="1" t="s">
        <v>8797</v>
      </c>
      <c r="L697" s="1" t="s">
        <v>8798</v>
      </c>
      <c r="M697" s="1" t="s">
        <v>8799</v>
      </c>
      <c r="N697" s="1" t="s">
        <v>8800</v>
      </c>
      <c r="O697" s="1" t="s">
        <v>8801</v>
      </c>
      <c r="P697" s="1" t="s">
        <v>8788</v>
      </c>
    </row>
    <row r="698" spans="1:16" ht="14.25">
      <c r="A698" s="44">
        <v>697</v>
      </c>
      <c r="B698" s="1" t="s">
        <v>8802</v>
      </c>
      <c r="C698" s="1" t="s">
        <v>8803</v>
      </c>
      <c r="D698" s="1" t="s">
        <v>8804</v>
      </c>
      <c r="E698" s="1" t="s">
        <v>6573</v>
      </c>
      <c r="F698" s="1" t="s">
        <v>6574</v>
      </c>
      <c r="G698" s="1" t="s">
        <v>8805</v>
      </c>
      <c r="H698" s="1" t="s">
        <v>8806</v>
      </c>
      <c r="I698" s="1" t="s">
        <v>8807</v>
      </c>
      <c r="J698" s="1" t="s">
        <v>8808</v>
      </c>
      <c r="K698" s="1" t="s">
        <v>8809</v>
      </c>
      <c r="L698" s="1" t="s">
        <v>8810</v>
      </c>
      <c r="M698" s="1" t="s">
        <v>8811</v>
      </c>
      <c r="N698" s="1" t="s">
        <v>8812</v>
      </c>
      <c r="O698" s="1" t="s">
        <v>8813</v>
      </c>
      <c r="P698" s="1" t="s">
        <v>8802</v>
      </c>
    </row>
    <row r="699" spans="1:16" ht="14.25">
      <c r="A699" s="44">
        <v>698</v>
      </c>
      <c r="B699" s="1" t="s">
        <v>8814</v>
      </c>
      <c r="C699" s="1" t="s">
        <v>8815</v>
      </c>
      <c r="D699" s="1" t="s">
        <v>8816</v>
      </c>
      <c r="E699" s="1" t="s">
        <v>8817</v>
      </c>
      <c r="F699" s="1" t="s">
        <v>8818</v>
      </c>
      <c r="G699" s="1" t="s">
        <v>8819</v>
      </c>
      <c r="H699" s="1" t="s">
        <v>8820</v>
      </c>
      <c r="I699" s="1" t="s">
        <v>8821</v>
      </c>
      <c r="J699" s="1" t="s">
        <v>8822</v>
      </c>
      <c r="K699" s="1" t="s">
        <v>8823</v>
      </c>
      <c r="L699" s="1" t="s">
        <v>8824</v>
      </c>
      <c r="M699" s="1" t="s">
        <v>8825</v>
      </c>
      <c r="N699" s="1" t="s">
        <v>8826</v>
      </c>
      <c r="O699" s="1" t="s">
        <v>8827</v>
      </c>
      <c r="P699" s="1" t="s">
        <v>8814</v>
      </c>
    </row>
    <row r="700" spans="1:16" ht="14.25">
      <c r="A700" s="44">
        <v>699</v>
      </c>
      <c r="B700" s="1" t="s">
        <v>8828</v>
      </c>
      <c r="C700" s="1" t="s">
        <v>8829</v>
      </c>
      <c r="D700" s="1" t="s">
        <v>8830</v>
      </c>
      <c r="E700" s="1" t="s">
        <v>8831</v>
      </c>
      <c r="F700" s="1" t="s">
        <v>8832</v>
      </c>
      <c r="G700" s="1" t="s">
        <v>8833</v>
      </c>
      <c r="H700" s="1" t="s">
        <v>8834</v>
      </c>
      <c r="I700" s="1" t="s">
        <v>8835</v>
      </c>
      <c r="J700" s="1" t="s">
        <v>8836</v>
      </c>
      <c r="K700" s="1" t="s">
        <v>8837</v>
      </c>
      <c r="L700" s="1" t="s">
        <v>8838</v>
      </c>
      <c r="M700" s="1" t="s">
        <v>8839</v>
      </c>
      <c r="N700" s="1" t="s">
        <v>8840</v>
      </c>
      <c r="O700" s="1" t="s">
        <v>8841</v>
      </c>
      <c r="P700" s="1" t="s">
        <v>8828</v>
      </c>
    </row>
    <row r="701" spans="1:16" ht="14.25">
      <c r="A701" s="44">
        <v>700</v>
      </c>
      <c r="B701" s="1" t="s">
        <v>8842</v>
      </c>
      <c r="C701" s="1" t="s">
        <v>8843</v>
      </c>
      <c r="D701" s="1" t="s">
        <v>8844</v>
      </c>
      <c r="E701" s="1" t="s">
        <v>8845</v>
      </c>
      <c r="F701" s="1" t="s">
        <v>8846</v>
      </c>
      <c r="G701" s="1" t="s">
        <v>8847</v>
      </c>
      <c r="H701" s="1" t="s">
        <v>8848</v>
      </c>
      <c r="I701" s="1" t="s">
        <v>8849</v>
      </c>
      <c r="J701" s="1" t="s">
        <v>8850</v>
      </c>
      <c r="K701" s="1" t="s">
        <v>8851</v>
      </c>
      <c r="L701" s="1" t="s">
        <v>8852</v>
      </c>
      <c r="M701" s="1" t="s">
        <v>8853</v>
      </c>
      <c r="N701" s="1" t="s">
        <v>8854</v>
      </c>
      <c r="O701" s="1" t="s">
        <v>8855</v>
      </c>
      <c r="P701" s="1" t="s">
        <v>8842</v>
      </c>
    </row>
    <row r="702" spans="1:16" ht="14.25">
      <c r="A702" s="44">
        <v>701</v>
      </c>
      <c r="B702" s="1" t="s">
        <v>8856</v>
      </c>
      <c r="C702" s="1" t="s">
        <v>8857</v>
      </c>
      <c r="D702" s="1" t="s">
        <v>8858</v>
      </c>
      <c r="E702" s="1" t="s">
        <v>8859</v>
      </c>
      <c r="F702" s="1" t="s">
        <v>8860</v>
      </c>
      <c r="G702" s="1" t="s">
        <v>8861</v>
      </c>
      <c r="H702" s="1" t="s">
        <v>8862</v>
      </c>
      <c r="I702" s="1" t="s">
        <v>8863</v>
      </c>
      <c r="J702" s="1" t="s">
        <v>8864</v>
      </c>
      <c r="K702" s="1" t="s">
        <v>8865</v>
      </c>
      <c r="L702" s="1" t="s">
        <v>8866</v>
      </c>
      <c r="M702" s="1" t="s">
        <v>8867</v>
      </c>
      <c r="N702" s="1" t="s">
        <v>8868</v>
      </c>
      <c r="O702" s="1" t="s">
        <v>8869</v>
      </c>
      <c r="P702" s="1" t="s">
        <v>8856</v>
      </c>
    </row>
    <row r="703" spans="1:16" ht="14.25">
      <c r="A703" s="44">
        <v>702</v>
      </c>
      <c r="B703" s="1" t="s">
        <v>8870</v>
      </c>
      <c r="C703" s="1" t="s">
        <v>8871</v>
      </c>
      <c r="D703" s="1" t="s">
        <v>8872</v>
      </c>
      <c r="E703" s="1" t="s">
        <v>8873</v>
      </c>
      <c r="F703" s="1" t="s">
        <v>8874</v>
      </c>
      <c r="G703" s="1" t="s">
        <v>8875</v>
      </c>
      <c r="H703" s="1" t="s">
        <v>8876</v>
      </c>
      <c r="I703" s="1" t="s">
        <v>8877</v>
      </c>
      <c r="J703" s="1" t="s">
        <v>8878</v>
      </c>
      <c r="K703" s="1" t="s">
        <v>8879</v>
      </c>
      <c r="L703" s="1" t="s">
        <v>8880</v>
      </c>
      <c r="M703" s="1" t="s">
        <v>8881</v>
      </c>
      <c r="N703" s="1" t="s">
        <v>8882</v>
      </c>
      <c r="O703" s="1" t="s">
        <v>8883</v>
      </c>
      <c r="P703" s="1" t="s">
        <v>8870</v>
      </c>
    </row>
    <row r="704" spans="1:16" ht="14.25">
      <c r="A704" s="44">
        <v>703</v>
      </c>
      <c r="B704" s="1" t="s">
        <v>8884</v>
      </c>
      <c r="C704" s="1" t="s">
        <v>8885</v>
      </c>
      <c r="D704" s="1" t="s">
        <v>8886</v>
      </c>
      <c r="E704" s="1" t="s">
        <v>8887</v>
      </c>
      <c r="F704" s="1" t="s">
        <v>8888</v>
      </c>
      <c r="G704" s="1" t="s">
        <v>8889</v>
      </c>
      <c r="H704" s="1" t="s">
        <v>8890</v>
      </c>
      <c r="I704" s="1" t="s">
        <v>8891</v>
      </c>
      <c r="J704" s="1" t="s">
        <v>8884</v>
      </c>
      <c r="K704" s="1" t="s">
        <v>8892</v>
      </c>
      <c r="L704" s="1" t="s">
        <v>8893</v>
      </c>
      <c r="M704" s="1" t="s">
        <v>8884</v>
      </c>
      <c r="N704" s="1" t="s">
        <v>8894</v>
      </c>
      <c r="O704" s="1" t="s">
        <v>8895</v>
      </c>
      <c r="P704" s="1" t="s">
        <v>8884</v>
      </c>
    </row>
    <row r="705" spans="1:16" ht="14.25">
      <c r="A705" s="44">
        <v>704</v>
      </c>
      <c r="B705" s="1" t="s">
        <v>8896</v>
      </c>
      <c r="C705" s="1" t="s">
        <v>8897</v>
      </c>
      <c r="D705" s="1" t="s">
        <v>8898</v>
      </c>
      <c r="E705" s="1" t="s">
        <v>8899</v>
      </c>
      <c r="F705" s="1" t="s">
        <v>8900</v>
      </c>
      <c r="G705" s="1" t="s">
        <v>8901</v>
      </c>
      <c r="H705" s="1" t="s">
        <v>8902</v>
      </c>
      <c r="I705" s="1" t="s">
        <v>8903</v>
      </c>
      <c r="J705" s="1" t="s">
        <v>8904</v>
      </c>
      <c r="K705" s="1" t="s">
        <v>8905</v>
      </c>
      <c r="L705" s="1" t="s">
        <v>8906</v>
      </c>
      <c r="M705" s="1" t="s">
        <v>8907</v>
      </c>
      <c r="N705" s="1" t="s">
        <v>8908</v>
      </c>
      <c r="O705" s="1" t="s">
        <v>8909</v>
      </c>
      <c r="P705" s="1" t="s">
        <v>8896</v>
      </c>
    </row>
    <row r="706" spans="1:16" ht="14.25">
      <c r="A706" s="44">
        <v>705</v>
      </c>
      <c r="B706" s="1" t="s">
        <v>8910</v>
      </c>
      <c r="C706" s="1" t="s">
        <v>8911</v>
      </c>
      <c r="D706" s="1" t="s">
        <v>8912</v>
      </c>
      <c r="E706" s="1" t="s">
        <v>8913</v>
      </c>
      <c r="F706" s="1" t="s">
        <v>8910</v>
      </c>
      <c r="G706" s="1" t="s">
        <v>8914</v>
      </c>
      <c r="H706" s="1" t="s">
        <v>8915</v>
      </c>
      <c r="I706" s="1" t="s">
        <v>8916</v>
      </c>
      <c r="J706" s="1" t="s">
        <v>8917</v>
      </c>
      <c r="K706" s="1" t="s">
        <v>8918</v>
      </c>
      <c r="L706" s="1" t="s">
        <v>8919</v>
      </c>
      <c r="M706" s="1" t="s">
        <v>8920</v>
      </c>
      <c r="N706" s="1" t="s">
        <v>8920</v>
      </c>
      <c r="O706" s="1" t="s">
        <v>8921</v>
      </c>
      <c r="P706" s="1" t="s">
        <v>8910</v>
      </c>
    </row>
    <row r="707" spans="1:16" ht="14.25">
      <c r="A707" s="44">
        <v>706</v>
      </c>
      <c r="B707" s="1" t="s">
        <v>8922</v>
      </c>
      <c r="C707" s="1" t="s">
        <v>8923</v>
      </c>
      <c r="D707" s="1" t="s">
        <v>8924</v>
      </c>
      <c r="E707" s="1" t="s">
        <v>8925</v>
      </c>
      <c r="F707" s="1" t="s">
        <v>8926</v>
      </c>
      <c r="G707" s="1" t="s">
        <v>8927</v>
      </c>
      <c r="H707" s="1" t="s">
        <v>8928</v>
      </c>
      <c r="I707" s="1" t="s">
        <v>8929</v>
      </c>
      <c r="J707" s="1" t="s">
        <v>8930</v>
      </c>
      <c r="K707" s="1" t="s">
        <v>8931</v>
      </c>
      <c r="L707" s="1" t="s">
        <v>8932</v>
      </c>
      <c r="M707" s="1" t="s">
        <v>8933</v>
      </c>
      <c r="N707" s="1" t="s">
        <v>8934</v>
      </c>
      <c r="O707" s="1" t="s">
        <v>8935</v>
      </c>
      <c r="P707" s="1" t="s">
        <v>8922</v>
      </c>
    </row>
    <row r="708" spans="1:16" ht="14.25">
      <c r="A708" s="44">
        <v>707</v>
      </c>
      <c r="B708" s="1" t="s">
        <v>8936</v>
      </c>
      <c r="C708" s="1" t="s">
        <v>8937</v>
      </c>
      <c r="D708" s="1" t="s">
        <v>8938</v>
      </c>
      <c r="E708" s="1" t="s">
        <v>8939</v>
      </c>
      <c r="F708" s="1" t="s">
        <v>8940</v>
      </c>
      <c r="G708" s="1" t="s">
        <v>8941</v>
      </c>
      <c r="H708" s="1" t="s">
        <v>8942</v>
      </c>
      <c r="I708" s="1" t="s">
        <v>8943</v>
      </c>
      <c r="J708" s="1" t="s">
        <v>8944</v>
      </c>
      <c r="K708" s="1" t="s">
        <v>8945</v>
      </c>
      <c r="L708" s="1" t="s">
        <v>8946</v>
      </c>
      <c r="M708" s="1" t="s">
        <v>8947</v>
      </c>
      <c r="N708" s="1" t="s">
        <v>8948</v>
      </c>
      <c r="O708" s="1" t="s">
        <v>8949</v>
      </c>
      <c r="P708" s="1" t="s">
        <v>8936</v>
      </c>
    </row>
    <row r="709" spans="1:16" ht="14.25">
      <c r="A709" s="44">
        <v>708</v>
      </c>
      <c r="B709" s="1" t="s">
        <v>8950</v>
      </c>
      <c r="C709" s="1" t="s">
        <v>8951</v>
      </c>
      <c r="D709" s="1" t="s">
        <v>8952</v>
      </c>
      <c r="E709" s="1" t="s">
        <v>8953</v>
      </c>
      <c r="F709" s="1" t="s">
        <v>8954</v>
      </c>
      <c r="G709" s="1" t="s">
        <v>8955</v>
      </c>
      <c r="H709" s="1" t="s">
        <v>8956</v>
      </c>
      <c r="I709" s="1" t="s">
        <v>8957</v>
      </c>
      <c r="J709" s="1" t="s">
        <v>8958</v>
      </c>
      <c r="K709" s="1" t="s">
        <v>8959</v>
      </c>
      <c r="L709" s="1" t="s">
        <v>8960</v>
      </c>
      <c r="M709" s="1" t="s">
        <v>8961</v>
      </c>
      <c r="N709" s="1" t="s">
        <v>8962</v>
      </c>
      <c r="O709" s="1" t="s">
        <v>8963</v>
      </c>
      <c r="P709" s="1" t="s">
        <v>8950</v>
      </c>
    </row>
    <row r="710" spans="1:16" ht="14.25">
      <c r="A710" s="44">
        <v>709</v>
      </c>
      <c r="B710" s="1" t="s">
        <v>8964</v>
      </c>
      <c r="C710" s="1" t="s">
        <v>8965</v>
      </c>
      <c r="D710" s="1" t="s">
        <v>8966</v>
      </c>
      <c r="E710" s="1" t="s">
        <v>8967</v>
      </c>
      <c r="F710" s="1" t="s">
        <v>8968</v>
      </c>
      <c r="G710" s="1" t="s">
        <v>8969</v>
      </c>
      <c r="H710" s="1" t="s">
        <v>8970</v>
      </c>
      <c r="I710" s="1" t="s">
        <v>8971</v>
      </c>
      <c r="J710" s="1" t="s">
        <v>8972</v>
      </c>
      <c r="K710" s="1" t="s">
        <v>8973</v>
      </c>
      <c r="L710" s="1" t="s">
        <v>8974</v>
      </c>
      <c r="M710" s="1" t="s">
        <v>8975</v>
      </c>
      <c r="N710" s="1" t="s">
        <v>8976</v>
      </c>
      <c r="O710" s="1" t="s">
        <v>8977</v>
      </c>
      <c r="P710" s="1" t="s">
        <v>8964</v>
      </c>
    </row>
    <row r="711" spans="1:16" ht="14.25">
      <c r="A711" s="44">
        <v>710</v>
      </c>
      <c r="B711" s="1" t="s">
        <v>8978</v>
      </c>
      <c r="C711" s="1" t="s">
        <v>8979</v>
      </c>
      <c r="D711" s="1" t="s">
        <v>8980</v>
      </c>
      <c r="E711" s="1" t="s">
        <v>8981</v>
      </c>
      <c r="F711" s="1" t="s">
        <v>8982</v>
      </c>
      <c r="G711" s="1" t="s">
        <v>6533</v>
      </c>
      <c r="H711" s="1" t="s">
        <v>8983</v>
      </c>
      <c r="I711" s="1" t="s">
        <v>8984</v>
      </c>
      <c r="J711" s="1" t="s">
        <v>8985</v>
      </c>
      <c r="K711" s="1" t="s">
        <v>8986</v>
      </c>
      <c r="L711" s="1" t="s">
        <v>8987</v>
      </c>
      <c r="M711" s="1" t="s">
        <v>8988</v>
      </c>
      <c r="N711" s="1" t="s">
        <v>8989</v>
      </c>
      <c r="O711" s="1" t="s">
        <v>8990</v>
      </c>
      <c r="P711" s="1" t="s">
        <v>8978</v>
      </c>
    </row>
    <row r="712" spans="1:16" ht="14.25">
      <c r="A712" s="44">
        <v>711</v>
      </c>
      <c r="B712" s="1" t="s">
        <v>8991</v>
      </c>
      <c r="C712" s="1" t="s">
        <v>8992</v>
      </c>
      <c r="D712" s="1" t="s">
        <v>8993</v>
      </c>
      <c r="E712" s="1" t="s">
        <v>8994</v>
      </c>
      <c r="F712" s="1" t="s">
        <v>8995</v>
      </c>
      <c r="G712" s="1" t="s">
        <v>8996</v>
      </c>
      <c r="H712" s="1" t="s">
        <v>8997</v>
      </c>
      <c r="I712" s="1" t="s">
        <v>8998</v>
      </c>
      <c r="J712" s="1" t="s">
        <v>8999</v>
      </c>
      <c r="K712" s="1" t="s">
        <v>9000</v>
      </c>
      <c r="L712" s="1" t="s">
        <v>9001</v>
      </c>
      <c r="M712" s="1" t="s">
        <v>9002</v>
      </c>
      <c r="N712" s="1" t="s">
        <v>9003</v>
      </c>
      <c r="O712" s="1" t="s">
        <v>9004</v>
      </c>
      <c r="P712" s="1" t="s">
        <v>8991</v>
      </c>
    </row>
    <row r="713" spans="1:16" ht="14.25">
      <c r="A713" s="44">
        <v>712</v>
      </c>
      <c r="B713" s="1" t="s">
        <v>9005</v>
      </c>
      <c r="C713" s="1" t="s">
        <v>9006</v>
      </c>
      <c r="D713" s="1" t="s">
        <v>9007</v>
      </c>
      <c r="E713" s="1" t="s">
        <v>9008</v>
      </c>
      <c r="F713" s="1" t="s">
        <v>9009</v>
      </c>
      <c r="G713" s="1" t="s">
        <v>9010</v>
      </c>
      <c r="H713" s="1" t="s">
        <v>9011</v>
      </c>
      <c r="I713" s="1" t="s">
        <v>9012</v>
      </c>
      <c r="J713" s="1" t="s">
        <v>9013</v>
      </c>
      <c r="K713" s="1" t="s">
        <v>9014</v>
      </c>
      <c r="L713" s="1" t="s">
        <v>9015</v>
      </c>
      <c r="M713" s="1" t="s">
        <v>9016</v>
      </c>
      <c r="N713" s="1" t="s">
        <v>9017</v>
      </c>
      <c r="O713" s="1" t="s">
        <v>9018</v>
      </c>
      <c r="P713" s="1" t="s">
        <v>9005</v>
      </c>
    </row>
    <row r="714" spans="1:16" ht="14.25">
      <c r="A714" s="44">
        <v>713</v>
      </c>
      <c r="B714" s="1" t="s">
        <v>9019</v>
      </c>
      <c r="C714" s="1" t="s">
        <v>9020</v>
      </c>
      <c r="D714" s="1" t="s">
        <v>9021</v>
      </c>
      <c r="E714" s="1" t="s">
        <v>9022</v>
      </c>
      <c r="F714" s="1" t="s">
        <v>9023</v>
      </c>
      <c r="G714" s="1" t="s">
        <v>9024</v>
      </c>
      <c r="H714" s="1" t="s">
        <v>9025</v>
      </c>
      <c r="I714" s="1" t="s">
        <v>9026</v>
      </c>
      <c r="J714" s="1" t="s">
        <v>9027</v>
      </c>
      <c r="K714" s="1" t="s">
        <v>9028</v>
      </c>
      <c r="L714" s="1" t="s">
        <v>9029</v>
      </c>
      <c r="M714" s="1" t="s">
        <v>9030</v>
      </c>
      <c r="N714" s="1" t="s">
        <v>9031</v>
      </c>
      <c r="O714" s="1" t="s">
        <v>9032</v>
      </c>
      <c r="P714" s="1" t="s">
        <v>9019</v>
      </c>
    </row>
    <row r="715" spans="1:16" ht="14.25">
      <c r="A715" s="44">
        <v>714</v>
      </c>
      <c r="B715" s="1" t="s">
        <v>9033</v>
      </c>
      <c r="C715" s="1" t="s">
        <v>9006</v>
      </c>
      <c r="D715" s="1" t="s">
        <v>9034</v>
      </c>
      <c r="E715" s="1" t="s">
        <v>9035</v>
      </c>
      <c r="F715" s="1" t="s">
        <v>9036</v>
      </c>
      <c r="G715" s="1" t="s">
        <v>9037</v>
      </c>
      <c r="H715" s="1" t="s">
        <v>9038</v>
      </c>
      <c r="I715" s="1" t="s">
        <v>9039</v>
      </c>
      <c r="J715" s="1" t="s">
        <v>9040</v>
      </c>
      <c r="K715" s="1" t="s">
        <v>9041</v>
      </c>
      <c r="L715" s="1" t="s">
        <v>9042</v>
      </c>
      <c r="M715" s="1" t="s">
        <v>9043</v>
      </c>
      <c r="N715" s="1" t="s">
        <v>9044</v>
      </c>
      <c r="O715" s="1" t="s">
        <v>9045</v>
      </c>
      <c r="P715" s="1" t="s">
        <v>9033</v>
      </c>
    </row>
    <row r="716" spans="1:16" ht="14.25">
      <c r="A716" s="44">
        <v>715</v>
      </c>
      <c r="B716" s="1" t="s">
        <v>9046</v>
      </c>
      <c r="C716" s="1" t="s">
        <v>9047</v>
      </c>
      <c r="D716" s="1" t="s">
        <v>9048</v>
      </c>
      <c r="E716" s="1" t="s">
        <v>9049</v>
      </c>
      <c r="F716" s="1" t="s">
        <v>9050</v>
      </c>
      <c r="G716" s="1" t="s">
        <v>9051</v>
      </c>
      <c r="H716" s="1" t="s">
        <v>9052</v>
      </c>
      <c r="I716" s="1" t="s">
        <v>9053</v>
      </c>
      <c r="J716" s="1" t="s">
        <v>9054</v>
      </c>
      <c r="K716" s="1" t="s">
        <v>9055</v>
      </c>
      <c r="L716" s="1" t="s">
        <v>9056</v>
      </c>
      <c r="M716" s="1" t="s">
        <v>9057</v>
      </c>
      <c r="N716" s="1" t="s">
        <v>9058</v>
      </c>
      <c r="O716" s="1" t="s">
        <v>9059</v>
      </c>
      <c r="P716" s="1" t="s">
        <v>9046</v>
      </c>
    </row>
    <row r="717" spans="1:16" ht="14.25">
      <c r="A717" s="44">
        <v>716</v>
      </c>
      <c r="B717" s="1" t="s">
        <v>9060</v>
      </c>
      <c r="C717" s="1" t="s">
        <v>9061</v>
      </c>
      <c r="D717" s="1" t="s">
        <v>9062</v>
      </c>
      <c r="E717" s="1" t="s">
        <v>9063</v>
      </c>
      <c r="F717" s="1" t="s">
        <v>9064</v>
      </c>
      <c r="G717" s="1" t="s">
        <v>9065</v>
      </c>
      <c r="H717" s="1" t="s">
        <v>9066</v>
      </c>
      <c r="I717" s="1" t="s">
        <v>9067</v>
      </c>
      <c r="J717" s="1" t="s">
        <v>9068</v>
      </c>
      <c r="K717" s="1" t="s">
        <v>9069</v>
      </c>
      <c r="L717" s="1" t="s">
        <v>9070</v>
      </c>
      <c r="M717" s="1" t="s">
        <v>9071</v>
      </c>
      <c r="N717" s="1" t="s">
        <v>9072</v>
      </c>
      <c r="O717" s="1" t="s">
        <v>9073</v>
      </c>
      <c r="P717" s="1" t="s">
        <v>9060</v>
      </c>
    </row>
    <row r="718" spans="1:16" ht="14.25">
      <c r="A718" s="44">
        <v>717</v>
      </c>
      <c r="B718" s="1" t="s">
        <v>9074</v>
      </c>
      <c r="C718" s="1" t="s">
        <v>9075</v>
      </c>
      <c r="D718" s="1" t="s">
        <v>9076</v>
      </c>
      <c r="E718" s="1" t="s">
        <v>9077</v>
      </c>
      <c r="F718" s="1" t="s">
        <v>9078</v>
      </c>
      <c r="G718" s="1" t="s">
        <v>9079</v>
      </c>
      <c r="H718" s="1" t="s">
        <v>9080</v>
      </c>
      <c r="I718" s="1" t="s">
        <v>9081</v>
      </c>
      <c r="J718" s="1" t="s">
        <v>9082</v>
      </c>
      <c r="K718" s="1" t="s">
        <v>9083</v>
      </c>
      <c r="L718" s="1" t="s">
        <v>9084</v>
      </c>
      <c r="M718" s="1" t="s">
        <v>9085</v>
      </c>
      <c r="N718" s="1" t="s">
        <v>9086</v>
      </c>
      <c r="O718" s="1" t="s">
        <v>9087</v>
      </c>
      <c r="P718" s="1" t="s">
        <v>9074</v>
      </c>
    </row>
    <row r="719" spans="1:16" ht="14.25">
      <c r="A719" s="44">
        <v>718</v>
      </c>
      <c r="B719" s="1" t="s">
        <v>9088</v>
      </c>
      <c r="C719" s="1" t="s">
        <v>9089</v>
      </c>
      <c r="D719" s="1" t="s">
        <v>9090</v>
      </c>
      <c r="E719" s="1" t="s">
        <v>9091</v>
      </c>
      <c r="F719" s="1" t="s">
        <v>9092</v>
      </c>
      <c r="G719" s="1" t="s">
        <v>9093</v>
      </c>
      <c r="H719" s="1" t="s">
        <v>9094</v>
      </c>
      <c r="I719" s="1" t="s">
        <v>9095</v>
      </c>
      <c r="J719" s="1" t="s">
        <v>9096</v>
      </c>
      <c r="K719" s="1" t="s">
        <v>9097</v>
      </c>
      <c r="L719" s="1" t="s">
        <v>9098</v>
      </c>
      <c r="M719" s="1" t="s">
        <v>9099</v>
      </c>
      <c r="N719" s="1" t="s">
        <v>9100</v>
      </c>
      <c r="O719" s="1" t="s">
        <v>9101</v>
      </c>
      <c r="P719" s="1" t="s">
        <v>9088</v>
      </c>
    </row>
    <row r="720" spans="1:16" ht="14.25">
      <c r="A720" s="44">
        <v>719</v>
      </c>
      <c r="B720" s="1" t="s">
        <v>9102</v>
      </c>
      <c r="C720" s="1" t="s">
        <v>9103</v>
      </c>
      <c r="D720" s="1" t="s">
        <v>9104</v>
      </c>
      <c r="E720" s="1" t="s">
        <v>9105</v>
      </c>
      <c r="F720" s="1" t="s">
        <v>9106</v>
      </c>
      <c r="G720" s="1" t="s">
        <v>9107</v>
      </c>
      <c r="H720" s="1" t="s">
        <v>9108</v>
      </c>
      <c r="I720" s="1" t="s">
        <v>9109</v>
      </c>
      <c r="J720" s="1" t="s">
        <v>9110</v>
      </c>
      <c r="K720" s="1" t="s">
        <v>9111</v>
      </c>
      <c r="L720" s="1" t="s">
        <v>9112</v>
      </c>
      <c r="M720" s="1" t="s">
        <v>9113</v>
      </c>
      <c r="N720" s="1" t="s">
        <v>9114</v>
      </c>
      <c r="O720" s="1" t="s">
        <v>9115</v>
      </c>
      <c r="P720" s="1" t="s">
        <v>9102</v>
      </c>
    </row>
    <row r="721" spans="1:16" ht="14.25">
      <c r="A721" s="44">
        <v>720</v>
      </c>
      <c r="B721" s="1" t="s">
        <v>9116</v>
      </c>
      <c r="C721" s="1" t="s">
        <v>9089</v>
      </c>
      <c r="D721" s="1" t="s">
        <v>9117</v>
      </c>
      <c r="E721" s="1" t="s">
        <v>9118</v>
      </c>
      <c r="F721" s="1" t="s">
        <v>9119</v>
      </c>
      <c r="G721" s="1" t="s">
        <v>9120</v>
      </c>
      <c r="H721" s="1" t="s">
        <v>9121</v>
      </c>
      <c r="I721" s="1" t="s">
        <v>9122</v>
      </c>
      <c r="J721" s="1" t="s">
        <v>9123</v>
      </c>
      <c r="K721" s="1" t="s">
        <v>9124</v>
      </c>
      <c r="L721" s="1" t="s">
        <v>9125</v>
      </c>
      <c r="M721" s="1" t="s">
        <v>9126</v>
      </c>
      <c r="N721" s="1" t="s">
        <v>9127</v>
      </c>
      <c r="O721" s="1" t="s">
        <v>9101</v>
      </c>
      <c r="P721" s="1" t="s">
        <v>9116</v>
      </c>
    </row>
    <row r="722" spans="1:16" ht="14.25">
      <c r="A722" s="44">
        <v>721</v>
      </c>
      <c r="B722" s="1" t="s">
        <v>9128</v>
      </c>
      <c r="C722" s="1" t="s">
        <v>9129</v>
      </c>
      <c r="D722" s="1" t="s">
        <v>9130</v>
      </c>
      <c r="E722" s="1" t="s">
        <v>9131</v>
      </c>
      <c r="F722" s="1" t="s">
        <v>9132</v>
      </c>
      <c r="G722" s="1" t="s">
        <v>9133</v>
      </c>
      <c r="H722" s="1" t="s">
        <v>9134</v>
      </c>
      <c r="I722" s="1" t="s">
        <v>9135</v>
      </c>
      <c r="J722" s="1" t="s">
        <v>9136</v>
      </c>
      <c r="K722" s="1" t="s">
        <v>9137</v>
      </c>
      <c r="L722" s="1" t="s">
        <v>9138</v>
      </c>
      <c r="M722" s="1" t="s">
        <v>9139</v>
      </c>
      <c r="N722" s="1" t="s">
        <v>9140</v>
      </c>
      <c r="O722" s="1" t="s">
        <v>9141</v>
      </c>
      <c r="P722" s="1" t="s">
        <v>9128</v>
      </c>
    </row>
    <row r="723" spans="1:16" ht="14.25">
      <c r="A723" s="44">
        <v>722</v>
      </c>
      <c r="B723" s="1" t="s">
        <v>9142</v>
      </c>
      <c r="C723" s="1" t="s">
        <v>9143</v>
      </c>
      <c r="D723" s="1" t="s">
        <v>9144</v>
      </c>
      <c r="E723" s="1" t="s">
        <v>9145</v>
      </c>
      <c r="F723" s="1" t="s">
        <v>9146</v>
      </c>
      <c r="G723" s="1" t="s">
        <v>9147</v>
      </c>
      <c r="H723" s="1" t="s">
        <v>9148</v>
      </c>
      <c r="I723" s="1" t="s">
        <v>9149</v>
      </c>
      <c r="J723" s="1" t="s">
        <v>9150</v>
      </c>
      <c r="K723" s="1" t="s">
        <v>9151</v>
      </c>
      <c r="L723" s="1" t="s">
        <v>9152</v>
      </c>
      <c r="M723" s="1" t="s">
        <v>9153</v>
      </c>
      <c r="N723" s="1" t="s">
        <v>9154</v>
      </c>
      <c r="O723" s="1" t="s">
        <v>9155</v>
      </c>
      <c r="P723" s="1" t="s">
        <v>9142</v>
      </c>
    </row>
    <row r="724" spans="1:16" ht="14.25">
      <c r="A724" s="44">
        <v>723</v>
      </c>
      <c r="B724" s="1" t="s">
        <v>9156</v>
      </c>
      <c r="C724" s="1" t="s">
        <v>9157</v>
      </c>
      <c r="D724" s="1" t="s">
        <v>9158</v>
      </c>
      <c r="E724" s="1" t="s">
        <v>9159</v>
      </c>
      <c r="F724" s="1" t="s">
        <v>9160</v>
      </c>
      <c r="G724" s="1" t="s">
        <v>9161</v>
      </c>
      <c r="H724" s="1" t="s">
        <v>9162</v>
      </c>
      <c r="I724" s="1" t="s">
        <v>9163</v>
      </c>
      <c r="J724" s="1" t="s">
        <v>9164</v>
      </c>
      <c r="K724" s="1" t="s">
        <v>9165</v>
      </c>
      <c r="L724" s="1" t="s">
        <v>9166</v>
      </c>
      <c r="M724" s="1" t="s">
        <v>9167</v>
      </c>
      <c r="N724" s="1" t="s">
        <v>9168</v>
      </c>
      <c r="O724" s="1" t="s">
        <v>9169</v>
      </c>
      <c r="P724" s="1" t="s">
        <v>9156</v>
      </c>
    </row>
    <row r="725" spans="1:16" ht="14.25">
      <c r="A725" s="44">
        <v>724</v>
      </c>
      <c r="B725" s="1" t="s">
        <v>9170</v>
      </c>
      <c r="C725" s="1" t="s">
        <v>9171</v>
      </c>
      <c r="D725" s="1" t="s">
        <v>9172</v>
      </c>
      <c r="E725" s="1" t="s">
        <v>9173</v>
      </c>
      <c r="F725" s="1" t="s">
        <v>9174</v>
      </c>
      <c r="G725" s="1" t="s">
        <v>9175</v>
      </c>
      <c r="H725" s="1" t="s">
        <v>9176</v>
      </c>
      <c r="I725" s="1" t="s">
        <v>9177</v>
      </c>
      <c r="J725" s="1" t="s">
        <v>9178</v>
      </c>
      <c r="K725" s="1" t="s">
        <v>9179</v>
      </c>
      <c r="L725" s="1" t="s">
        <v>9180</v>
      </c>
      <c r="M725" s="1" t="s">
        <v>9181</v>
      </c>
      <c r="N725" s="1" t="s">
        <v>9181</v>
      </c>
      <c r="O725" s="1" t="s">
        <v>9182</v>
      </c>
      <c r="P725" s="1" t="s">
        <v>9170</v>
      </c>
    </row>
    <row r="726" spans="1:16" ht="14.25">
      <c r="A726" s="44">
        <v>725</v>
      </c>
      <c r="B726" s="1" t="s">
        <v>9183</v>
      </c>
      <c r="C726" s="1" t="s">
        <v>9184</v>
      </c>
      <c r="D726" s="1" t="s">
        <v>9185</v>
      </c>
      <c r="E726" s="1" t="s">
        <v>9186</v>
      </c>
      <c r="F726" s="1" t="s">
        <v>9187</v>
      </c>
      <c r="G726" s="1" t="s">
        <v>9188</v>
      </c>
      <c r="H726" s="1" t="s">
        <v>9189</v>
      </c>
      <c r="I726" s="1" t="s">
        <v>9190</v>
      </c>
      <c r="J726" s="1" t="s">
        <v>9191</v>
      </c>
      <c r="K726" s="1" t="s">
        <v>9192</v>
      </c>
      <c r="L726" s="1" t="s">
        <v>9193</v>
      </c>
      <c r="M726" s="1" t="s">
        <v>9194</v>
      </c>
      <c r="N726" s="1" t="s">
        <v>9195</v>
      </c>
      <c r="O726" s="1" t="s">
        <v>9196</v>
      </c>
      <c r="P726" s="1" t="s">
        <v>9183</v>
      </c>
    </row>
    <row r="727" spans="1:16" ht="14.25">
      <c r="A727" s="44">
        <v>726</v>
      </c>
      <c r="B727" s="1" t="s">
        <v>9197</v>
      </c>
      <c r="C727" s="1" t="s">
        <v>9198</v>
      </c>
      <c r="D727" s="1" t="s">
        <v>9199</v>
      </c>
      <c r="E727" s="1" t="s">
        <v>9200</v>
      </c>
      <c r="F727" s="1" t="s">
        <v>9201</v>
      </c>
      <c r="G727" s="1" t="s">
        <v>9202</v>
      </c>
      <c r="H727" s="1" t="s">
        <v>9203</v>
      </c>
      <c r="I727" s="1" t="s">
        <v>9201</v>
      </c>
      <c r="J727" s="1" t="s">
        <v>9204</v>
      </c>
      <c r="K727" s="1" t="s">
        <v>9205</v>
      </c>
      <c r="L727" s="1" t="s">
        <v>9206</v>
      </c>
      <c r="M727" s="1" t="s">
        <v>9207</v>
      </c>
      <c r="N727" s="1" t="s">
        <v>9208</v>
      </c>
      <c r="O727" s="1" t="s">
        <v>9209</v>
      </c>
      <c r="P727" s="1" t="s">
        <v>9197</v>
      </c>
    </row>
    <row r="728" spans="1:16" ht="14.25">
      <c r="A728" s="44">
        <v>727</v>
      </c>
      <c r="B728" s="1" t="s">
        <v>9210</v>
      </c>
      <c r="C728" s="1" t="s">
        <v>9211</v>
      </c>
      <c r="D728" s="1" t="s">
        <v>9212</v>
      </c>
      <c r="E728" s="1" t="s">
        <v>9213</v>
      </c>
      <c r="F728" s="1" t="s">
        <v>9214</v>
      </c>
      <c r="G728" s="1" t="s">
        <v>9215</v>
      </c>
      <c r="H728" s="1" t="s">
        <v>9216</v>
      </c>
      <c r="I728" s="1" t="s">
        <v>9217</v>
      </c>
      <c r="J728" s="1" t="s">
        <v>9218</v>
      </c>
      <c r="K728" s="1" t="s">
        <v>9219</v>
      </c>
      <c r="L728" s="1" t="s">
        <v>9220</v>
      </c>
      <c r="M728" s="1" t="s">
        <v>9221</v>
      </c>
      <c r="N728" s="1" t="s">
        <v>9222</v>
      </c>
      <c r="O728" s="1" t="s">
        <v>9223</v>
      </c>
      <c r="P728" s="1" t="s">
        <v>9210</v>
      </c>
    </row>
    <row r="729" spans="1:16" ht="14.25">
      <c r="A729" s="44">
        <v>728</v>
      </c>
      <c r="B729" s="1" t="s">
        <v>9224</v>
      </c>
      <c r="C729" s="1" t="s">
        <v>9225</v>
      </c>
      <c r="D729" s="1" t="s">
        <v>9226</v>
      </c>
      <c r="E729" s="1" t="s">
        <v>9227</v>
      </c>
      <c r="F729" s="1" t="s">
        <v>9228</v>
      </c>
      <c r="G729" s="1" t="s">
        <v>9229</v>
      </c>
      <c r="H729" s="1" t="s">
        <v>9230</v>
      </c>
      <c r="I729" s="1" t="s">
        <v>9231</v>
      </c>
      <c r="J729" s="1" t="s">
        <v>9232</v>
      </c>
      <c r="K729" s="1" t="s">
        <v>9233</v>
      </c>
      <c r="L729" s="1" t="s">
        <v>9234</v>
      </c>
      <c r="M729" s="1" t="s">
        <v>9235</v>
      </c>
      <c r="N729" s="1" t="s">
        <v>9236</v>
      </c>
      <c r="O729" s="1" t="s">
        <v>9237</v>
      </c>
      <c r="P729" s="1" t="s">
        <v>9224</v>
      </c>
    </row>
    <row r="730" spans="1:16" ht="14.25">
      <c r="A730" s="44">
        <v>729</v>
      </c>
      <c r="B730" s="1" t="s">
        <v>9238</v>
      </c>
      <c r="C730" s="1" t="s">
        <v>9239</v>
      </c>
      <c r="D730" s="1" t="s">
        <v>9240</v>
      </c>
      <c r="E730" s="1" t="s">
        <v>9241</v>
      </c>
      <c r="F730" s="1" t="s">
        <v>9242</v>
      </c>
      <c r="G730" s="1" t="s">
        <v>9243</v>
      </c>
      <c r="H730" s="1" t="s">
        <v>9244</v>
      </c>
      <c r="I730" s="1" t="s">
        <v>9245</v>
      </c>
      <c r="J730" s="1" t="s">
        <v>9246</v>
      </c>
      <c r="K730" s="1" t="s">
        <v>9247</v>
      </c>
      <c r="L730" s="1" t="s">
        <v>9248</v>
      </c>
      <c r="M730" s="1" t="s">
        <v>9249</v>
      </c>
      <c r="N730" s="1" t="s">
        <v>9250</v>
      </c>
      <c r="O730" s="1" t="s">
        <v>9251</v>
      </c>
      <c r="P730" s="1" t="s">
        <v>9238</v>
      </c>
    </row>
    <row r="731" spans="1:16" ht="14.25">
      <c r="A731" s="44">
        <v>730</v>
      </c>
      <c r="B731" s="1" t="s">
        <v>9252</v>
      </c>
      <c r="C731" s="1" t="s">
        <v>9253</v>
      </c>
      <c r="D731" s="1" t="s">
        <v>9254</v>
      </c>
      <c r="E731" s="1" t="s">
        <v>9255</v>
      </c>
      <c r="F731" s="1" t="s">
        <v>9256</v>
      </c>
      <c r="G731" s="1" t="s">
        <v>9257</v>
      </c>
      <c r="H731" s="1" t="s">
        <v>9258</v>
      </c>
      <c r="I731" s="1" t="s">
        <v>9259</v>
      </c>
      <c r="J731" s="1" t="s">
        <v>9260</v>
      </c>
      <c r="K731" s="1" t="s">
        <v>9261</v>
      </c>
      <c r="L731" s="1" t="s">
        <v>9262</v>
      </c>
      <c r="M731" s="1" t="s">
        <v>9263</v>
      </c>
      <c r="N731" s="1" t="s">
        <v>9264</v>
      </c>
      <c r="O731" s="1" t="s">
        <v>9265</v>
      </c>
      <c r="P731" s="1" t="s">
        <v>9252</v>
      </c>
    </row>
    <row r="732" spans="1:16" ht="14.25">
      <c r="A732" s="44">
        <v>731</v>
      </c>
      <c r="B732" s="1" t="s">
        <v>9266</v>
      </c>
      <c r="C732" s="1" t="s">
        <v>9267</v>
      </c>
      <c r="D732" s="1" t="s">
        <v>9268</v>
      </c>
      <c r="E732" s="1" t="s">
        <v>9269</v>
      </c>
      <c r="F732" s="1" t="s">
        <v>9270</v>
      </c>
      <c r="G732" s="1" t="s">
        <v>9271</v>
      </c>
      <c r="H732" s="1" t="s">
        <v>9272</v>
      </c>
      <c r="I732" s="1" t="s">
        <v>9273</v>
      </c>
      <c r="J732" s="1" t="s">
        <v>9274</v>
      </c>
      <c r="K732" s="1" t="s">
        <v>9275</v>
      </c>
      <c r="L732" s="1" t="s">
        <v>9276</v>
      </c>
      <c r="M732" s="1" t="s">
        <v>9277</v>
      </c>
      <c r="N732" s="1" t="s">
        <v>9278</v>
      </c>
      <c r="O732" s="1" t="s">
        <v>9279</v>
      </c>
      <c r="P732" s="1" t="s">
        <v>9266</v>
      </c>
    </row>
    <row r="733" spans="1:16" ht="14.25">
      <c r="A733" s="44">
        <v>732</v>
      </c>
      <c r="B733" s="1" t="s">
        <v>9280</v>
      </c>
      <c r="C733" s="1" t="s">
        <v>9281</v>
      </c>
      <c r="D733" s="1" t="s">
        <v>9282</v>
      </c>
      <c r="E733" s="1" t="s">
        <v>9283</v>
      </c>
      <c r="F733" s="1" t="s">
        <v>9284</v>
      </c>
      <c r="G733" s="1" t="s">
        <v>9285</v>
      </c>
      <c r="H733" s="1" t="s">
        <v>9286</v>
      </c>
      <c r="I733" s="1" t="s">
        <v>9287</v>
      </c>
      <c r="J733" s="1" t="s">
        <v>9288</v>
      </c>
      <c r="K733" s="1" t="s">
        <v>9289</v>
      </c>
      <c r="L733" s="1" t="s">
        <v>9290</v>
      </c>
      <c r="M733" s="1" t="s">
        <v>9291</v>
      </c>
      <c r="N733" s="1" t="s">
        <v>9292</v>
      </c>
      <c r="O733" s="1" t="s">
        <v>9293</v>
      </c>
      <c r="P733" s="1" t="s">
        <v>9280</v>
      </c>
    </row>
    <row r="734" spans="1:16" ht="14.25">
      <c r="A734" s="44">
        <v>733</v>
      </c>
      <c r="B734" s="1" t="s">
        <v>9294</v>
      </c>
      <c r="C734" s="1" t="s">
        <v>9295</v>
      </c>
      <c r="D734" s="1" t="s">
        <v>9296</v>
      </c>
      <c r="E734" s="1" t="s">
        <v>9297</v>
      </c>
      <c r="F734" s="1" t="s">
        <v>9298</v>
      </c>
      <c r="G734" s="1" t="s">
        <v>9299</v>
      </c>
      <c r="H734" s="1" t="s">
        <v>9300</v>
      </c>
      <c r="I734" s="1" t="s">
        <v>9301</v>
      </c>
      <c r="J734" s="1" t="s">
        <v>9302</v>
      </c>
      <c r="K734" s="1" t="s">
        <v>9303</v>
      </c>
      <c r="L734" s="1" t="s">
        <v>9304</v>
      </c>
      <c r="M734" s="1" t="s">
        <v>9305</v>
      </c>
      <c r="N734" s="1" t="s">
        <v>9306</v>
      </c>
      <c r="O734" s="1" t="s">
        <v>9307</v>
      </c>
      <c r="P734" s="1" t="s">
        <v>9294</v>
      </c>
    </row>
    <row r="735" spans="1:16" ht="14.25">
      <c r="A735" s="44">
        <v>734</v>
      </c>
      <c r="B735" s="1" t="s">
        <v>9308</v>
      </c>
      <c r="C735" s="1" t="s">
        <v>9309</v>
      </c>
      <c r="D735" s="1" t="s">
        <v>9310</v>
      </c>
      <c r="E735" s="1" t="s">
        <v>9311</v>
      </c>
      <c r="F735" s="1" t="s">
        <v>9312</v>
      </c>
      <c r="G735" s="1" t="s">
        <v>9313</v>
      </c>
      <c r="H735" s="1" t="s">
        <v>9314</v>
      </c>
      <c r="I735" s="1" t="s">
        <v>9315</v>
      </c>
      <c r="J735" s="1" t="s">
        <v>9316</v>
      </c>
      <c r="K735" s="1" t="s">
        <v>9317</v>
      </c>
      <c r="L735" s="1" t="s">
        <v>9318</v>
      </c>
      <c r="M735" s="1" t="s">
        <v>9319</v>
      </c>
      <c r="N735" s="1" t="s">
        <v>9320</v>
      </c>
      <c r="O735" s="1" t="s">
        <v>9321</v>
      </c>
      <c r="P735" s="1" t="s">
        <v>9308</v>
      </c>
    </row>
    <row r="736" spans="1:16" ht="14.25">
      <c r="A736" s="44">
        <v>735</v>
      </c>
      <c r="B736" s="1" t="s">
        <v>9322</v>
      </c>
      <c r="C736" s="1" t="s">
        <v>9323</v>
      </c>
      <c r="D736" s="1" t="s">
        <v>9324</v>
      </c>
      <c r="E736" s="1" t="s">
        <v>9325</v>
      </c>
      <c r="F736" s="1" t="s">
        <v>9326</v>
      </c>
      <c r="G736" s="1" t="s">
        <v>9327</v>
      </c>
      <c r="H736" s="1" t="s">
        <v>9328</v>
      </c>
      <c r="I736" s="1" t="s">
        <v>9329</v>
      </c>
      <c r="J736" s="1" t="s">
        <v>9330</v>
      </c>
      <c r="K736" s="1" t="s">
        <v>9331</v>
      </c>
      <c r="L736" s="1" t="s">
        <v>9332</v>
      </c>
      <c r="M736" s="1" t="s">
        <v>9333</v>
      </c>
      <c r="N736" s="1" t="s">
        <v>9334</v>
      </c>
      <c r="O736" s="1" t="s">
        <v>9335</v>
      </c>
      <c r="P736" s="1" t="s">
        <v>9322</v>
      </c>
    </row>
    <row r="737" spans="1:16" ht="14.25">
      <c r="A737" s="44">
        <v>736</v>
      </c>
      <c r="B737" s="1" t="s">
        <v>9336</v>
      </c>
      <c r="C737" s="1" t="s">
        <v>9337</v>
      </c>
      <c r="D737" s="1" t="s">
        <v>9338</v>
      </c>
      <c r="E737" s="1" t="s">
        <v>9339</v>
      </c>
      <c r="F737" s="1" t="s">
        <v>9340</v>
      </c>
      <c r="G737" s="1" t="s">
        <v>9341</v>
      </c>
      <c r="H737" s="1" t="s">
        <v>9342</v>
      </c>
      <c r="I737" s="1" t="s">
        <v>9343</v>
      </c>
      <c r="J737" s="1" t="s">
        <v>9344</v>
      </c>
      <c r="K737" s="1" t="s">
        <v>9345</v>
      </c>
      <c r="L737" s="1" t="s">
        <v>9346</v>
      </c>
      <c r="M737" s="1" t="s">
        <v>9347</v>
      </c>
      <c r="N737" s="1" t="s">
        <v>9348</v>
      </c>
      <c r="O737" s="1" t="s">
        <v>9349</v>
      </c>
      <c r="P737" s="1" t="s">
        <v>9336</v>
      </c>
    </row>
    <row r="738" spans="1:16" ht="14.25">
      <c r="A738" s="44">
        <v>737</v>
      </c>
      <c r="B738" s="1" t="s">
        <v>9350</v>
      </c>
      <c r="C738" s="1" t="s">
        <v>9351</v>
      </c>
      <c r="D738" s="1" t="s">
        <v>9352</v>
      </c>
      <c r="E738" s="1" t="s">
        <v>9353</v>
      </c>
      <c r="F738" s="1" t="s">
        <v>9354</v>
      </c>
      <c r="G738" s="1" t="s">
        <v>9355</v>
      </c>
      <c r="H738" s="1" t="s">
        <v>9356</v>
      </c>
      <c r="I738" s="1" t="s">
        <v>9357</v>
      </c>
      <c r="J738" s="1" t="s">
        <v>9358</v>
      </c>
      <c r="K738" s="1" t="s">
        <v>9359</v>
      </c>
      <c r="L738" s="1" t="s">
        <v>9360</v>
      </c>
      <c r="M738" s="1" t="s">
        <v>9361</v>
      </c>
      <c r="N738" s="1" t="s">
        <v>9362</v>
      </c>
      <c r="O738" s="1" t="s">
        <v>9363</v>
      </c>
      <c r="P738" s="1" t="s">
        <v>9350</v>
      </c>
    </row>
    <row r="739" spans="1:16" ht="14.25">
      <c r="A739" s="44">
        <v>738</v>
      </c>
      <c r="B739" s="1" t="s">
        <v>9364</v>
      </c>
      <c r="C739" s="1" t="s">
        <v>9365</v>
      </c>
      <c r="D739" s="1" t="s">
        <v>9366</v>
      </c>
      <c r="E739" s="1" t="s">
        <v>9367</v>
      </c>
      <c r="F739" s="1" t="s">
        <v>9368</v>
      </c>
      <c r="G739" s="1" t="s">
        <v>9369</v>
      </c>
      <c r="H739" s="1" t="s">
        <v>9370</v>
      </c>
      <c r="I739" s="1" t="s">
        <v>9371</v>
      </c>
      <c r="J739" s="1" t="s">
        <v>9372</v>
      </c>
      <c r="K739" s="1" t="s">
        <v>9373</v>
      </c>
      <c r="L739" s="1" t="s">
        <v>9374</v>
      </c>
      <c r="M739" s="1" t="s">
        <v>9375</v>
      </c>
      <c r="N739" s="1" t="s">
        <v>9376</v>
      </c>
      <c r="O739" s="1" t="s">
        <v>9377</v>
      </c>
      <c r="P739" s="1" t="s">
        <v>9364</v>
      </c>
    </row>
    <row r="740" spans="1:16" ht="14.25">
      <c r="A740" s="44">
        <v>739</v>
      </c>
      <c r="B740" s="1" t="s">
        <v>9378</v>
      </c>
      <c r="C740" s="1" t="s">
        <v>9379</v>
      </c>
      <c r="D740" s="1" t="s">
        <v>9380</v>
      </c>
      <c r="E740" s="1" t="s">
        <v>9381</v>
      </c>
      <c r="F740" s="1" t="s">
        <v>9382</v>
      </c>
      <c r="G740" s="1" t="s">
        <v>9383</v>
      </c>
      <c r="H740" s="1" t="s">
        <v>9384</v>
      </c>
      <c r="I740" s="1" t="s">
        <v>9385</v>
      </c>
      <c r="J740" s="1" t="s">
        <v>9386</v>
      </c>
      <c r="K740" s="1" t="s">
        <v>9387</v>
      </c>
      <c r="L740" s="1" t="s">
        <v>9388</v>
      </c>
      <c r="M740" s="1" t="s">
        <v>9389</v>
      </c>
      <c r="N740" s="1" t="s">
        <v>9390</v>
      </c>
      <c r="O740" s="1" t="s">
        <v>9391</v>
      </c>
      <c r="P740" s="1" t="s">
        <v>9378</v>
      </c>
    </row>
    <row r="741" spans="1:16" ht="14.25">
      <c r="A741" s="44">
        <v>740</v>
      </c>
      <c r="B741" s="1" t="s">
        <v>9392</v>
      </c>
      <c r="C741" s="1" t="s">
        <v>9393</v>
      </c>
      <c r="D741" s="1" t="s">
        <v>9394</v>
      </c>
      <c r="E741" s="1" t="s">
        <v>9395</v>
      </c>
      <c r="F741" s="1" t="s">
        <v>9396</v>
      </c>
      <c r="G741" s="1" t="s">
        <v>9397</v>
      </c>
      <c r="H741" s="1" t="s">
        <v>9398</v>
      </c>
      <c r="I741" s="1" t="s">
        <v>9399</v>
      </c>
      <c r="J741" s="1" t="s">
        <v>9400</v>
      </c>
      <c r="K741" s="1" t="s">
        <v>9401</v>
      </c>
      <c r="L741" s="1" t="s">
        <v>9402</v>
      </c>
      <c r="M741" s="1" t="s">
        <v>9403</v>
      </c>
      <c r="N741" s="1" t="s">
        <v>9404</v>
      </c>
      <c r="O741" s="1" t="s">
        <v>9405</v>
      </c>
      <c r="P741" s="1" t="s">
        <v>9392</v>
      </c>
    </row>
    <row r="742" spans="1:16" ht="14.25">
      <c r="A742" s="44">
        <v>741</v>
      </c>
      <c r="B742" s="1" t="s">
        <v>9406</v>
      </c>
      <c r="C742" s="1" t="s">
        <v>9407</v>
      </c>
      <c r="D742" s="1" t="s">
        <v>9408</v>
      </c>
      <c r="E742" s="1" t="s">
        <v>9409</v>
      </c>
      <c r="F742" s="1" t="s">
        <v>9410</v>
      </c>
      <c r="G742" s="1" t="s">
        <v>9411</v>
      </c>
      <c r="H742" s="1" t="s">
        <v>9412</v>
      </c>
      <c r="I742" s="1" t="s">
        <v>9413</v>
      </c>
      <c r="J742" s="1" t="s">
        <v>9414</v>
      </c>
      <c r="K742" s="1" t="s">
        <v>9415</v>
      </c>
      <c r="L742" s="1" t="s">
        <v>9416</v>
      </c>
      <c r="M742" s="1" t="s">
        <v>9417</v>
      </c>
      <c r="N742" s="1" t="s">
        <v>9418</v>
      </c>
      <c r="O742" s="1" t="s">
        <v>9419</v>
      </c>
      <c r="P742" s="1" t="s">
        <v>9406</v>
      </c>
    </row>
    <row r="743" spans="1:16" ht="14.25">
      <c r="A743" s="44">
        <v>742</v>
      </c>
      <c r="B743" s="1" t="s">
        <v>9420</v>
      </c>
      <c r="C743" s="1" t="s">
        <v>9421</v>
      </c>
      <c r="D743" s="1" t="s">
        <v>9422</v>
      </c>
      <c r="E743" s="1" t="s">
        <v>9423</v>
      </c>
      <c r="F743" s="1" t="s">
        <v>9424</v>
      </c>
      <c r="G743" s="1" t="s">
        <v>9425</v>
      </c>
      <c r="H743" s="1" t="s">
        <v>9426</v>
      </c>
      <c r="I743" s="1" t="s">
        <v>9427</v>
      </c>
      <c r="J743" s="1" t="s">
        <v>9428</v>
      </c>
      <c r="K743" s="1" t="s">
        <v>9429</v>
      </c>
      <c r="L743" s="1" t="s">
        <v>9430</v>
      </c>
      <c r="M743" s="1" t="s">
        <v>9431</v>
      </c>
      <c r="N743" s="1" t="s">
        <v>9432</v>
      </c>
      <c r="O743" s="1" t="s">
        <v>9433</v>
      </c>
      <c r="P743" s="1" t="s">
        <v>9420</v>
      </c>
    </row>
    <row r="744" spans="1:16" ht="14.25">
      <c r="A744" s="44">
        <v>743</v>
      </c>
      <c r="B744" s="1" t="s">
        <v>9434</v>
      </c>
      <c r="C744" s="1" t="s">
        <v>9435</v>
      </c>
      <c r="D744" s="1" t="s">
        <v>9436</v>
      </c>
      <c r="E744" s="1" t="s">
        <v>9437</v>
      </c>
      <c r="F744" s="1" t="s">
        <v>9438</v>
      </c>
      <c r="G744" s="1" t="s">
        <v>9439</v>
      </c>
      <c r="H744" s="1" t="s">
        <v>9440</v>
      </c>
      <c r="I744" s="1" t="s">
        <v>9441</v>
      </c>
      <c r="J744" s="1" t="s">
        <v>9442</v>
      </c>
      <c r="K744" s="1" t="s">
        <v>9443</v>
      </c>
      <c r="L744" s="1" t="s">
        <v>9444</v>
      </c>
      <c r="M744" s="1" t="s">
        <v>9445</v>
      </c>
      <c r="N744" s="1" t="s">
        <v>9446</v>
      </c>
      <c r="O744" s="1" t="s">
        <v>9447</v>
      </c>
      <c r="P744" s="1" t="s">
        <v>9434</v>
      </c>
    </row>
    <row r="745" spans="1:16" ht="14.25">
      <c r="A745" s="44">
        <v>744</v>
      </c>
      <c r="B745" s="1" t="s">
        <v>9448</v>
      </c>
      <c r="C745" s="1" t="s">
        <v>9449</v>
      </c>
      <c r="D745" s="1" t="s">
        <v>9450</v>
      </c>
      <c r="E745" s="1" t="s">
        <v>9451</v>
      </c>
      <c r="F745" s="1" t="s">
        <v>9452</v>
      </c>
      <c r="G745" s="1" t="s">
        <v>9453</v>
      </c>
      <c r="H745" s="1" t="s">
        <v>9454</v>
      </c>
      <c r="I745" s="1" t="s">
        <v>9455</v>
      </c>
      <c r="J745" s="1" t="s">
        <v>9456</v>
      </c>
      <c r="K745" s="1" t="s">
        <v>9457</v>
      </c>
      <c r="L745" s="1" t="s">
        <v>9458</v>
      </c>
      <c r="M745" s="1" t="s">
        <v>9459</v>
      </c>
      <c r="N745" s="1" t="s">
        <v>9460</v>
      </c>
      <c r="O745" s="1" t="s">
        <v>9461</v>
      </c>
      <c r="P745" s="1" t="s">
        <v>9448</v>
      </c>
    </row>
    <row r="746" spans="1:16" ht="14.25">
      <c r="A746" s="44">
        <v>745</v>
      </c>
      <c r="B746" s="1" t="s">
        <v>9462</v>
      </c>
      <c r="C746" s="1" t="s">
        <v>9463</v>
      </c>
      <c r="D746" s="1" t="s">
        <v>9464</v>
      </c>
      <c r="E746" s="1" t="s">
        <v>9465</v>
      </c>
      <c r="F746" s="1" t="s">
        <v>9466</v>
      </c>
      <c r="G746" s="1" t="s">
        <v>9467</v>
      </c>
      <c r="H746" s="1" t="s">
        <v>9468</v>
      </c>
      <c r="I746" s="1" t="s">
        <v>9469</v>
      </c>
      <c r="J746" s="1" t="s">
        <v>9470</v>
      </c>
      <c r="K746" s="1" t="s">
        <v>9471</v>
      </c>
      <c r="L746" s="1" t="s">
        <v>9472</v>
      </c>
      <c r="M746" s="1" t="s">
        <v>9473</v>
      </c>
      <c r="N746" s="1" t="s">
        <v>9474</v>
      </c>
      <c r="O746" s="1" t="s">
        <v>9475</v>
      </c>
      <c r="P746" s="1" t="s">
        <v>9462</v>
      </c>
    </row>
    <row r="747" spans="1:16" ht="14.25">
      <c r="A747" s="44">
        <v>746</v>
      </c>
      <c r="B747" s="1" t="s">
        <v>9476</v>
      </c>
      <c r="C747" s="1" t="s">
        <v>9477</v>
      </c>
      <c r="D747" s="1" t="s">
        <v>9478</v>
      </c>
      <c r="E747" s="1" t="s">
        <v>9479</v>
      </c>
      <c r="F747" s="1" t="s">
        <v>9480</v>
      </c>
      <c r="G747" s="1" t="s">
        <v>9481</v>
      </c>
      <c r="H747" s="1" t="s">
        <v>9482</v>
      </c>
      <c r="I747" s="1" t="s">
        <v>9483</v>
      </c>
      <c r="J747" s="1" t="s">
        <v>9484</v>
      </c>
      <c r="K747" s="1" t="s">
        <v>9485</v>
      </c>
      <c r="L747" s="1" t="s">
        <v>9486</v>
      </c>
      <c r="M747" s="1" t="s">
        <v>9487</v>
      </c>
      <c r="N747" s="1" t="s">
        <v>9488</v>
      </c>
      <c r="O747" s="1" t="s">
        <v>9489</v>
      </c>
      <c r="P747" s="1" t="s">
        <v>9476</v>
      </c>
    </row>
    <row r="748" spans="1:16" ht="14.25">
      <c r="A748" s="44">
        <v>747</v>
      </c>
      <c r="B748" s="1" t="s">
        <v>9490</v>
      </c>
      <c r="C748" s="1" t="s">
        <v>9491</v>
      </c>
      <c r="D748" s="1" t="s">
        <v>9492</v>
      </c>
      <c r="E748" s="1" t="s">
        <v>9493</v>
      </c>
      <c r="F748" s="1" t="s">
        <v>9494</v>
      </c>
      <c r="G748" s="1" t="s">
        <v>9495</v>
      </c>
      <c r="H748" s="1" t="s">
        <v>9496</v>
      </c>
      <c r="I748" s="1" t="s">
        <v>9497</v>
      </c>
      <c r="J748" s="1" t="s">
        <v>9498</v>
      </c>
      <c r="K748" s="1" t="s">
        <v>9499</v>
      </c>
      <c r="L748" s="1" t="s">
        <v>9276</v>
      </c>
      <c r="M748" s="1" t="s">
        <v>9500</v>
      </c>
      <c r="N748" s="1" t="s">
        <v>9501</v>
      </c>
      <c r="O748" s="1" t="s">
        <v>9502</v>
      </c>
      <c r="P748" s="1" t="s">
        <v>9490</v>
      </c>
    </row>
    <row r="749" spans="1:16" ht="14.25">
      <c r="A749" s="44">
        <v>748</v>
      </c>
      <c r="B749" s="1" t="s">
        <v>9503</v>
      </c>
      <c r="C749" s="1" t="s">
        <v>9504</v>
      </c>
      <c r="D749" s="1" t="s">
        <v>9505</v>
      </c>
      <c r="E749" s="1" t="s">
        <v>9506</v>
      </c>
      <c r="F749" s="1" t="s">
        <v>9507</v>
      </c>
      <c r="G749" s="1" t="s">
        <v>9508</v>
      </c>
      <c r="H749" s="1" t="s">
        <v>9509</v>
      </c>
      <c r="I749" s="1" t="s">
        <v>9510</v>
      </c>
      <c r="J749" s="1" t="s">
        <v>9511</v>
      </c>
      <c r="K749" s="1" t="s">
        <v>9512</v>
      </c>
      <c r="L749" s="1" t="s">
        <v>9513</v>
      </c>
      <c r="M749" s="1" t="s">
        <v>9514</v>
      </c>
      <c r="N749" s="1" t="s">
        <v>9515</v>
      </c>
      <c r="O749" s="1" t="s">
        <v>9516</v>
      </c>
      <c r="P749" s="1" t="s">
        <v>9503</v>
      </c>
    </row>
    <row r="750" spans="1:16" ht="14.25">
      <c r="A750" s="44">
        <v>749</v>
      </c>
      <c r="B750" s="1" t="s">
        <v>9517</v>
      </c>
      <c r="C750" s="1" t="s">
        <v>9518</v>
      </c>
      <c r="D750" s="1" t="s">
        <v>9519</v>
      </c>
      <c r="E750" s="1" t="s">
        <v>9520</v>
      </c>
      <c r="F750" s="1" t="s">
        <v>9521</v>
      </c>
      <c r="G750" s="1" t="s">
        <v>9522</v>
      </c>
      <c r="H750" s="1" t="s">
        <v>9523</v>
      </c>
      <c r="I750" s="1" t="s">
        <v>9524</v>
      </c>
      <c r="J750" s="1" t="s">
        <v>9517</v>
      </c>
      <c r="K750" s="1" t="s">
        <v>9525</v>
      </c>
      <c r="L750" s="1" t="s">
        <v>9526</v>
      </c>
      <c r="M750" s="1" t="s">
        <v>9527</v>
      </c>
      <c r="N750" s="1" t="s">
        <v>9527</v>
      </c>
      <c r="O750" s="1" t="s">
        <v>9528</v>
      </c>
      <c r="P750" s="1" t="s">
        <v>9517</v>
      </c>
    </row>
    <row r="751" spans="1:16" ht="14.25">
      <c r="A751" s="44">
        <v>750</v>
      </c>
      <c r="B751" s="1" t="s">
        <v>9529</v>
      </c>
      <c r="C751" s="1" t="s">
        <v>9530</v>
      </c>
      <c r="D751" s="1" t="s">
        <v>9531</v>
      </c>
      <c r="E751" s="1" t="s">
        <v>9532</v>
      </c>
      <c r="F751" s="1" t="s">
        <v>9533</v>
      </c>
      <c r="G751" s="1" t="s">
        <v>9534</v>
      </c>
      <c r="H751" s="1" t="s">
        <v>9535</v>
      </c>
      <c r="I751" s="1" t="s">
        <v>9536</v>
      </c>
      <c r="J751" s="1" t="s">
        <v>9537</v>
      </c>
      <c r="K751" s="1" t="s">
        <v>9538</v>
      </c>
      <c r="L751" s="1" t="s">
        <v>9539</v>
      </c>
      <c r="M751" s="1" t="s">
        <v>9540</v>
      </c>
      <c r="N751" s="1" t="s">
        <v>9541</v>
      </c>
      <c r="O751" s="1" t="s">
        <v>9542</v>
      </c>
      <c r="P751" s="1" t="s">
        <v>9529</v>
      </c>
    </row>
    <row r="752" spans="1:16" ht="14.25">
      <c r="A752" s="44">
        <v>751</v>
      </c>
      <c r="B752" s="1" t="s">
        <v>9543</v>
      </c>
      <c r="C752" s="1" t="s">
        <v>9544</v>
      </c>
      <c r="D752" s="1" t="s">
        <v>9545</v>
      </c>
      <c r="E752" s="1" t="s">
        <v>9546</v>
      </c>
      <c r="F752" s="1" t="s">
        <v>9547</v>
      </c>
      <c r="G752" s="1" t="s">
        <v>9548</v>
      </c>
      <c r="H752" s="1" t="s">
        <v>9549</v>
      </c>
      <c r="I752" s="1" t="s">
        <v>9550</v>
      </c>
      <c r="J752" s="1" t="s">
        <v>9551</v>
      </c>
      <c r="K752" s="1" t="s">
        <v>9552</v>
      </c>
      <c r="L752" s="1" t="s">
        <v>9553</v>
      </c>
      <c r="M752" s="1" t="s">
        <v>9554</v>
      </c>
      <c r="N752" s="1" t="s">
        <v>9555</v>
      </c>
      <c r="O752" s="1" t="s">
        <v>9556</v>
      </c>
      <c r="P752" s="1" t="s">
        <v>9543</v>
      </c>
    </row>
    <row r="753" spans="1:16" ht="14.25">
      <c r="A753" s="44">
        <v>752</v>
      </c>
      <c r="B753" s="1" t="s">
        <v>9557</v>
      </c>
      <c r="C753" s="1" t="s">
        <v>9558</v>
      </c>
      <c r="D753" s="1" t="s">
        <v>9559</v>
      </c>
      <c r="E753" s="1" t="s">
        <v>9560</v>
      </c>
      <c r="F753" s="1" t="s">
        <v>9561</v>
      </c>
      <c r="G753" s="1" t="s">
        <v>9562</v>
      </c>
      <c r="H753" s="1" t="s">
        <v>9563</v>
      </c>
      <c r="I753" s="1" t="s">
        <v>9564</v>
      </c>
      <c r="J753" s="1" t="s">
        <v>9565</v>
      </c>
      <c r="K753" s="1" t="s">
        <v>9566</v>
      </c>
      <c r="L753" s="1" t="s">
        <v>9567</v>
      </c>
      <c r="M753" s="1" t="s">
        <v>9568</v>
      </c>
      <c r="N753" s="1" t="s">
        <v>9569</v>
      </c>
      <c r="O753" s="1" t="s">
        <v>9570</v>
      </c>
      <c r="P753" s="1" t="s">
        <v>9557</v>
      </c>
    </row>
    <row r="754" spans="1:16" ht="14.25">
      <c r="A754" s="44">
        <v>753</v>
      </c>
      <c r="B754" s="1" t="s">
        <v>9571</v>
      </c>
      <c r="C754" s="1" t="s">
        <v>9572</v>
      </c>
      <c r="D754" s="1" t="s">
        <v>9573</v>
      </c>
      <c r="E754" s="1" t="s">
        <v>9574</v>
      </c>
      <c r="F754" s="1" t="s">
        <v>9575</v>
      </c>
      <c r="G754" s="1" t="s">
        <v>9576</v>
      </c>
      <c r="H754" s="1" t="s">
        <v>9577</v>
      </c>
      <c r="I754" s="1" t="s">
        <v>9578</v>
      </c>
      <c r="J754" s="1" t="s">
        <v>9579</v>
      </c>
      <c r="K754" s="1" t="s">
        <v>9580</v>
      </c>
      <c r="L754" s="1" t="s">
        <v>9581</v>
      </c>
      <c r="M754" s="1" t="s">
        <v>9582</v>
      </c>
      <c r="N754" s="1" t="s">
        <v>9583</v>
      </c>
      <c r="O754" s="1" t="s">
        <v>9584</v>
      </c>
      <c r="P754" s="1" t="s">
        <v>9571</v>
      </c>
    </row>
    <row r="755" spans="1:16" ht="14.25">
      <c r="A755" s="44">
        <v>754</v>
      </c>
      <c r="B755" s="1" t="s">
        <v>9585</v>
      </c>
      <c r="C755" s="1" t="s">
        <v>9586</v>
      </c>
      <c r="D755" s="1" t="s">
        <v>9587</v>
      </c>
      <c r="E755" s="1" t="s">
        <v>9588</v>
      </c>
      <c r="F755" s="1" t="s">
        <v>9589</v>
      </c>
      <c r="G755" s="1" t="s">
        <v>9590</v>
      </c>
      <c r="H755" s="1" t="s">
        <v>9591</v>
      </c>
      <c r="I755" s="1" t="s">
        <v>9592</v>
      </c>
      <c r="J755" s="1" t="s">
        <v>9593</v>
      </c>
      <c r="K755" s="1" t="s">
        <v>9594</v>
      </c>
      <c r="L755" s="1" t="s">
        <v>9595</v>
      </c>
      <c r="M755" s="1" t="s">
        <v>9596</v>
      </c>
      <c r="N755" s="1" t="s">
        <v>9597</v>
      </c>
      <c r="O755" s="1" t="s">
        <v>9598</v>
      </c>
      <c r="P755" s="1" t="s">
        <v>9585</v>
      </c>
    </row>
    <row r="756" spans="1:16" ht="14.25">
      <c r="A756" s="44">
        <v>755</v>
      </c>
      <c r="B756" s="1" t="s">
        <v>9599</v>
      </c>
      <c r="C756" s="1" t="s">
        <v>9600</v>
      </c>
      <c r="D756" s="1" t="s">
        <v>9601</v>
      </c>
      <c r="E756" s="1" t="s">
        <v>9602</v>
      </c>
      <c r="F756" s="1" t="s">
        <v>9603</v>
      </c>
      <c r="G756" s="1" t="s">
        <v>9604</v>
      </c>
      <c r="H756" s="1" t="s">
        <v>9605</v>
      </c>
      <c r="I756" s="1" t="s">
        <v>9606</v>
      </c>
      <c r="J756" s="1" t="s">
        <v>9607</v>
      </c>
      <c r="K756" s="1" t="s">
        <v>9608</v>
      </c>
      <c r="L756" s="1" t="s">
        <v>9609</v>
      </c>
      <c r="M756" s="1" t="s">
        <v>9610</v>
      </c>
      <c r="N756" s="1" t="s">
        <v>9611</v>
      </c>
      <c r="O756" s="1" t="s">
        <v>9612</v>
      </c>
      <c r="P756" s="1" t="s">
        <v>9599</v>
      </c>
    </row>
    <row r="757" spans="1:16" ht="14.25">
      <c r="A757" s="44">
        <v>756</v>
      </c>
      <c r="B757" s="1" t="s">
        <v>9613</v>
      </c>
      <c r="C757" s="1" t="s">
        <v>9614</v>
      </c>
      <c r="D757" s="1" t="s">
        <v>9615</v>
      </c>
      <c r="E757" s="1" t="s">
        <v>9616</v>
      </c>
      <c r="F757" s="1" t="s">
        <v>9617</v>
      </c>
      <c r="G757" s="1" t="s">
        <v>9618</v>
      </c>
      <c r="H757" s="1" t="s">
        <v>9619</v>
      </c>
      <c r="I757" s="1" t="s">
        <v>9620</v>
      </c>
      <c r="J757" s="1" t="s">
        <v>9621</v>
      </c>
      <c r="K757" s="1" t="s">
        <v>9622</v>
      </c>
      <c r="L757" s="1" t="s">
        <v>9623</v>
      </c>
      <c r="M757" s="1" t="s">
        <v>9624</v>
      </c>
      <c r="N757" s="1" t="s">
        <v>9625</v>
      </c>
      <c r="O757" s="1" t="s">
        <v>9626</v>
      </c>
      <c r="P757" s="1" t="s">
        <v>9613</v>
      </c>
    </row>
    <row r="758" spans="1:16" ht="14.25">
      <c r="A758" s="44">
        <v>757</v>
      </c>
      <c r="B758" s="1" t="s">
        <v>9627</v>
      </c>
      <c r="C758" s="1" t="s">
        <v>9628</v>
      </c>
      <c r="D758" s="1" t="s">
        <v>9629</v>
      </c>
      <c r="E758" s="1" t="s">
        <v>9630</v>
      </c>
      <c r="F758" s="1" t="s">
        <v>9631</v>
      </c>
      <c r="G758" s="1" t="s">
        <v>9632</v>
      </c>
      <c r="H758" s="1" t="s">
        <v>9633</v>
      </c>
      <c r="I758" s="1" t="s">
        <v>9634</v>
      </c>
      <c r="J758" s="1" t="s">
        <v>9635</v>
      </c>
      <c r="K758" s="1" t="s">
        <v>9636</v>
      </c>
      <c r="L758" s="1" t="s">
        <v>9637</v>
      </c>
      <c r="M758" s="1" t="s">
        <v>9638</v>
      </c>
      <c r="N758" s="1" t="s">
        <v>9639</v>
      </c>
      <c r="O758" s="1" t="s">
        <v>9640</v>
      </c>
      <c r="P758" s="1" t="s">
        <v>9627</v>
      </c>
    </row>
    <row r="759" spans="1:16" ht="14.25">
      <c r="A759" s="44">
        <v>758</v>
      </c>
      <c r="B759" s="1" t="s">
        <v>9641</v>
      </c>
      <c r="C759" s="1" t="s">
        <v>9642</v>
      </c>
      <c r="D759" s="1" t="s">
        <v>9643</v>
      </c>
      <c r="E759" s="1" t="s">
        <v>9644</v>
      </c>
      <c r="F759" s="1" t="s">
        <v>9645</v>
      </c>
      <c r="G759" s="1" t="s">
        <v>9646</v>
      </c>
      <c r="H759" s="1" t="s">
        <v>9647</v>
      </c>
      <c r="I759" s="1" t="s">
        <v>9648</v>
      </c>
      <c r="J759" s="1" t="s">
        <v>9649</v>
      </c>
      <c r="K759" s="1" t="s">
        <v>9650</v>
      </c>
      <c r="L759" s="1" t="s">
        <v>9651</v>
      </c>
      <c r="M759" s="1" t="s">
        <v>9652</v>
      </c>
      <c r="N759" s="1" t="s">
        <v>9653</v>
      </c>
      <c r="O759" s="1" t="s">
        <v>9654</v>
      </c>
      <c r="P759" s="1" t="s">
        <v>9641</v>
      </c>
    </row>
    <row r="760" spans="1:16" ht="14.25">
      <c r="A760" s="44">
        <v>759</v>
      </c>
      <c r="B760" s="1" t="s">
        <v>9655</v>
      </c>
      <c r="C760" s="1" t="s">
        <v>9656</v>
      </c>
      <c r="D760" s="1" t="s">
        <v>9657</v>
      </c>
      <c r="E760" s="1" t="s">
        <v>9658</v>
      </c>
      <c r="F760" s="1" t="s">
        <v>9659</v>
      </c>
      <c r="G760" s="1" t="s">
        <v>9660</v>
      </c>
      <c r="H760" s="1" t="s">
        <v>9661</v>
      </c>
      <c r="I760" s="1" t="s">
        <v>9662</v>
      </c>
      <c r="J760" s="1" t="s">
        <v>9663</v>
      </c>
      <c r="K760" s="1" t="s">
        <v>9664</v>
      </c>
      <c r="L760" s="1" t="s">
        <v>9665</v>
      </c>
      <c r="M760" s="1" t="s">
        <v>9666</v>
      </c>
      <c r="N760" s="1" t="s">
        <v>9667</v>
      </c>
      <c r="O760" s="1" t="s">
        <v>9668</v>
      </c>
      <c r="P760" s="1" t="s">
        <v>9655</v>
      </c>
    </row>
    <row r="761" spans="1:16" ht="14.25">
      <c r="A761" s="44">
        <v>760</v>
      </c>
      <c r="B761" s="1" t="s">
        <v>9669</v>
      </c>
      <c r="C761" s="1" t="s">
        <v>9670</v>
      </c>
      <c r="D761" s="1" t="s">
        <v>5602</v>
      </c>
      <c r="E761" s="1" t="s">
        <v>9671</v>
      </c>
      <c r="F761" s="1" t="s">
        <v>9672</v>
      </c>
      <c r="G761" s="1" t="s">
        <v>9673</v>
      </c>
      <c r="H761" s="1" t="s">
        <v>9674</v>
      </c>
      <c r="I761" s="1" t="s">
        <v>9675</v>
      </c>
      <c r="J761" s="1" t="s">
        <v>9676</v>
      </c>
      <c r="K761" s="1" t="s">
        <v>9677</v>
      </c>
      <c r="L761" s="1" t="s">
        <v>9678</v>
      </c>
      <c r="M761" s="1" t="s">
        <v>9679</v>
      </c>
      <c r="N761" s="1" t="s">
        <v>9680</v>
      </c>
      <c r="O761" s="1" t="s">
        <v>9681</v>
      </c>
      <c r="P761" s="1" t="s">
        <v>9669</v>
      </c>
    </row>
    <row r="762" spans="1:16" ht="14.25">
      <c r="A762" s="44">
        <v>761</v>
      </c>
      <c r="B762" s="1" t="s">
        <v>9682</v>
      </c>
      <c r="C762" s="1" t="s">
        <v>9683</v>
      </c>
      <c r="D762" s="1" t="s">
        <v>9684</v>
      </c>
      <c r="E762" s="1" t="s">
        <v>9685</v>
      </c>
      <c r="F762" s="1" t="s">
        <v>9686</v>
      </c>
      <c r="G762" s="1" t="s">
        <v>9687</v>
      </c>
      <c r="H762" s="1" t="s">
        <v>9688</v>
      </c>
      <c r="I762" s="1" t="s">
        <v>9689</v>
      </c>
      <c r="J762" s="1" t="s">
        <v>9690</v>
      </c>
      <c r="K762" s="1" t="s">
        <v>9691</v>
      </c>
      <c r="L762" s="1" t="s">
        <v>9692</v>
      </c>
      <c r="M762" s="1" t="s">
        <v>9693</v>
      </c>
      <c r="N762" s="1" t="s">
        <v>9694</v>
      </c>
      <c r="O762" s="1" t="s">
        <v>9695</v>
      </c>
      <c r="P762" s="1" t="s">
        <v>9682</v>
      </c>
    </row>
    <row r="763" spans="1:16" ht="14.25">
      <c r="A763" s="44">
        <v>762</v>
      </c>
      <c r="B763" s="1" t="s">
        <v>9696</v>
      </c>
      <c r="C763" s="1" t="s">
        <v>9697</v>
      </c>
      <c r="D763" s="1" t="s">
        <v>9698</v>
      </c>
      <c r="E763" s="1" t="s">
        <v>9699</v>
      </c>
      <c r="F763" s="1" t="s">
        <v>9700</v>
      </c>
      <c r="G763" s="1" t="s">
        <v>9701</v>
      </c>
      <c r="H763" s="1" t="s">
        <v>9702</v>
      </c>
      <c r="I763" s="1" t="s">
        <v>9703</v>
      </c>
      <c r="J763" s="1" t="s">
        <v>3243</v>
      </c>
      <c r="K763" s="1" t="s">
        <v>9704</v>
      </c>
      <c r="L763" s="1" t="s">
        <v>9705</v>
      </c>
      <c r="M763" s="1" t="s">
        <v>9706</v>
      </c>
      <c r="N763" s="1" t="s">
        <v>9707</v>
      </c>
      <c r="O763" s="1" t="s">
        <v>9708</v>
      </c>
      <c r="P763" s="1" t="s">
        <v>9696</v>
      </c>
    </row>
    <row r="764" spans="1:16" ht="14.25">
      <c r="A764" s="44">
        <v>763</v>
      </c>
      <c r="B764" s="1" t="s">
        <v>9709</v>
      </c>
      <c r="C764" s="1" t="s">
        <v>9710</v>
      </c>
      <c r="D764" s="1" t="s">
        <v>9711</v>
      </c>
      <c r="E764" s="1" t="s">
        <v>9712</v>
      </c>
      <c r="F764" s="1" t="s">
        <v>9713</v>
      </c>
      <c r="G764" s="1" t="s">
        <v>9714</v>
      </c>
      <c r="H764" s="1" t="s">
        <v>9715</v>
      </c>
      <c r="I764" s="1" t="s">
        <v>9716</v>
      </c>
      <c r="J764" s="1" t="s">
        <v>9717</v>
      </c>
      <c r="K764" s="1" t="s">
        <v>9718</v>
      </c>
      <c r="L764" s="1" t="s">
        <v>9719</v>
      </c>
      <c r="M764" s="1" t="s">
        <v>9720</v>
      </c>
      <c r="N764" s="1" t="s">
        <v>9721</v>
      </c>
      <c r="O764" s="1" t="s">
        <v>9722</v>
      </c>
      <c r="P764" s="1" t="s">
        <v>9709</v>
      </c>
    </row>
    <row r="765" spans="1:16" ht="14.25">
      <c r="A765" s="44">
        <v>764</v>
      </c>
      <c r="B765" s="1" t="s">
        <v>9723</v>
      </c>
      <c r="C765" s="1" t="s">
        <v>9724</v>
      </c>
      <c r="D765" s="1" t="s">
        <v>9725</v>
      </c>
      <c r="E765" s="1" t="s">
        <v>9726</v>
      </c>
      <c r="F765" s="1" t="s">
        <v>9727</v>
      </c>
      <c r="G765" s="1" t="s">
        <v>9728</v>
      </c>
      <c r="H765" s="1" t="s">
        <v>9729</v>
      </c>
      <c r="I765" s="1" t="s">
        <v>9730</v>
      </c>
      <c r="J765" s="1" t="s">
        <v>9731</v>
      </c>
      <c r="K765" s="1" t="s">
        <v>9732</v>
      </c>
      <c r="L765" s="1" t="s">
        <v>9733</v>
      </c>
      <c r="M765" s="1" t="s">
        <v>9734</v>
      </c>
      <c r="N765" s="1" t="s">
        <v>9735</v>
      </c>
      <c r="O765" s="1" t="s">
        <v>9736</v>
      </c>
      <c r="P765" s="1" t="s">
        <v>9723</v>
      </c>
    </row>
    <row r="766" spans="1:16" ht="14.25">
      <c r="A766" s="44">
        <v>765</v>
      </c>
      <c r="B766" s="1" t="s">
        <v>9737</v>
      </c>
      <c r="C766" s="1" t="s">
        <v>9738</v>
      </c>
      <c r="D766" s="1" t="s">
        <v>9739</v>
      </c>
      <c r="E766" s="1" t="s">
        <v>9740</v>
      </c>
      <c r="F766" s="1" t="s">
        <v>9741</v>
      </c>
      <c r="G766" s="1" t="s">
        <v>9742</v>
      </c>
      <c r="H766" s="1" t="s">
        <v>9743</v>
      </c>
      <c r="I766" s="1" t="s">
        <v>9744</v>
      </c>
      <c r="J766" s="1" t="s">
        <v>9745</v>
      </c>
      <c r="K766" s="1" t="s">
        <v>9746</v>
      </c>
      <c r="L766" s="1" t="s">
        <v>9747</v>
      </c>
      <c r="M766" s="1" t="s">
        <v>9748</v>
      </c>
      <c r="N766" s="1" t="s">
        <v>9749</v>
      </c>
      <c r="O766" s="1" t="s">
        <v>9750</v>
      </c>
      <c r="P766" s="1" t="s">
        <v>9737</v>
      </c>
    </row>
    <row r="767" spans="1:16" ht="14.25">
      <c r="A767" s="44">
        <v>766</v>
      </c>
      <c r="B767" s="1" t="s">
        <v>9751</v>
      </c>
      <c r="C767" s="1" t="s">
        <v>9752</v>
      </c>
      <c r="D767" s="1" t="s">
        <v>9753</v>
      </c>
      <c r="E767" s="1" t="s">
        <v>9754</v>
      </c>
      <c r="F767" s="1" t="s">
        <v>9755</v>
      </c>
      <c r="G767" s="1" t="s">
        <v>9756</v>
      </c>
      <c r="H767" s="1" t="s">
        <v>9757</v>
      </c>
      <c r="I767" s="1" t="s">
        <v>9758</v>
      </c>
      <c r="J767" s="1" t="s">
        <v>9759</v>
      </c>
      <c r="K767" s="1" t="s">
        <v>9760</v>
      </c>
      <c r="L767" s="1" t="s">
        <v>9761</v>
      </c>
      <c r="M767" s="1" t="s">
        <v>9762</v>
      </c>
      <c r="N767" s="1" t="s">
        <v>9763</v>
      </c>
      <c r="O767" s="1" t="s">
        <v>9764</v>
      </c>
      <c r="P767" s="1" t="s">
        <v>9751</v>
      </c>
    </row>
    <row r="768" spans="1:16" ht="14.25">
      <c r="A768" s="44">
        <v>767</v>
      </c>
      <c r="B768" s="1" t="s">
        <v>9765</v>
      </c>
      <c r="C768" s="1" t="s">
        <v>9766</v>
      </c>
      <c r="D768" s="1" t="s">
        <v>9767</v>
      </c>
      <c r="E768" s="1" t="s">
        <v>9768</v>
      </c>
      <c r="F768" s="1" t="s">
        <v>9769</v>
      </c>
      <c r="G768" s="1" t="s">
        <v>9770</v>
      </c>
      <c r="H768" s="1" t="s">
        <v>9771</v>
      </c>
      <c r="I768" s="1" t="s">
        <v>9772</v>
      </c>
      <c r="J768" s="1" t="s">
        <v>9773</v>
      </c>
      <c r="K768" s="1" t="s">
        <v>9774</v>
      </c>
      <c r="L768" s="1" t="s">
        <v>9775</v>
      </c>
      <c r="M768" s="1" t="s">
        <v>9776</v>
      </c>
      <c r="N768" s="1" t="s">
        <v>9777</v>
      </c>
      <c r="O768" s="1" t="s">
        <v>9778</v>
      </c>
      <c r="P768" s="1" t="s">
        <v>9765</v>
      </c>
    </row>
    <row r="769" spans="1:16" ht="14.25">
      <c r="A769" s="44">
        <v>768</v>
      </c>
      <c r="B769" s="1" t="s">
        <v>9779</v>
      </c>
      <c r="C769" s="1" t="s">
        <v>9780</v>
      </c>
      <c r="D769" s="1" t="s">
        <v>9781</v>
      </c>
      <c r="E769" s="1" t="s">
        <v>9782</v>
      </c>
      <c r="F769" s="1" t="s">
        <v>9783</v>
      </c>
      <c r="G769" s="1" t="s">
        <v>9784</v>
      </c>
      <c r="H769" s="1" t="s">
        <v>9785</v>
      </c>
      <c r="I769" s="1" t="s">
        <v>9786</v>
      </c>
      <c r="J769" s="1" t="s">
        <v>9787</v>
      </c>
      <c r="K769" s="1" t="s">
        <v>9788</v>
      </c>
      <c r="L769" s="1" t="s">
        <v>9789</v>
      </c>
      <c r="M769" s="1" t="s">
        <v>9790</v>
      </c>
      <c r="N769" s="1" t="s">
        <v>9791</v>
      </c>
      <c r="O769" s="1" t="s">
        <v>9792</v>
      </c>
      <c r="P769" s="1" t="s">
        <v>9779</v>
      </c>
    </row>
    <row r="770" spans="1:16" ht="14.25">
      <c r="A770" s="44">
        <v>769</v>
      </c>
      <c r="B770" s="1" t="s">
        <v>9793</v>
      </c>
      <c r="C770" s="1" t="s">
        <v>9766</v>
      </c>
      <c r="D770" s="1" t="s">
        <v>9767</v>
      </c>
      <c r="E770" s="1" t="s">
        <v>9794</v>
      </c>
      <c r="F770" s="1" t="s">
        <v>4048</v>
      </c>
      <c r="G770" s="1" t="s">
        <v>9770</v>
      </c>
      <c r="H770" s="1" t="s">
        <v>9795</v>
      </c>
      <c r="I770" s="1" t="s">
        <v>9796</v>
      </c>
      <c r="J770" s="1" t="s">
        <v>9797</v>
      </c>
      <c r="K770" s="1" t="s">
        <v>9798</v>
      </c>
      <c r="L770" s="1" t="s">
        <v>9799</v>
      </c>
      <c r="M770" s="1" t="s">
        <v>9800</v>
      </c>
      <c r="N770" s="1" t="s">
        <v>9801</v>
      </c>
      <c r="O770" s="1" t="s">
        <v>9802</v>
      </c>
      <c r="P770" s="1" t="s">
        <v>9793</v>
      </c>
    </row>
    <row r="771" spans="1:16" ht="14.25">
      <c r="A771" s="44">
        <v>770</v>
      </c>
      <c r="B771" s="1" t="s">
        <v>9803</v>
      </c>
      <c r="C771" s="1" t="s">
        <v>9804</v>
      </c>
      <c r="D771" s="1" t="s">
        <v>9805</v>
      </c>
      <c r="E771" s="1" t="s">
        <v>9806</v>
      </c>
      <c r="F771" s="1" t="s">
        <v>9807</v>
      </c>
      <c r="G771" s="1" t="s">
        <v>9808</v>
      </c>
      <c r="H771" s="1" t="s">
        <v>9809</v>
      </c>
      <c r="I771" s="1" t="s">
        <v>9810</v>
      </c>
      <c r="J771" s="1" t="s">
        <v>9811</v>
      </c>
      <c r="K771" s="1" t="s">
        <v>9812</v>
      </c>
      <c r="L771" s="1" t="s">
        <v>9813</v>
      </c>
      <c r="M771" s="1" t="s">
        <v>9814</v>
      </c>
      <c r="N771" s="1" t="s">
        <v>9815</v>
      </c>
      <c r="O771" s="1" t="s">
        <v>9816</v>
      </c>
      <c r="P771" s="1" t="s">
        <v>9803</v>
      </c>
    </row>
    <row r="772" spans="1:16" ht="14.25">
      <c r="A772" s="44">
        <v>771</v>
      </c>
      <c r="B772" s="1" t="s">
        <v>9817</v>
      </c>
      <c r="C772" s="1" t="s">
        <v>9818</v>
      </c>
      <c r="D772" s="1" t="s">
        <v>9819</v>
      </c>
      <c r="E772" s="1" t="s">
        <v>9820</v>
      </c>
      <c r="F772" s="1" t="s">
        <v>9821</v>
      </c>
      <c r="G772" s="1" t="s">
        <v>9822</v>
      </c>
      <c r="H772" s="1" t="s">
        <v>9823</v>
      </c>
      <c r="I772" s="1" t="s">
        <v>9824</v>
      </c>
      <c r="J772" s="1" t="s">
        <v>9825</v>
      </c>
      <c r="K772" s="1" t="s">
        <v>9826</v>
      </c>
      <c r="L772" s="1" t="s">
        <v>9827</v>
      </c>
      <c r="M772" s="1" t="s">
        <v>9828</v>
      </c>
      <c r="N772" s="1" t="s">
        <v>9829</v>
      </c>
      <c r="O772" s="1" t="s">
        <v>9830</v>
      </c>
      <c r="P772" s="1" t="s">
        <v>9817</v>
      </c>
    </row>
    <row r="773" spans="1:16" ht="14.25">
      <c r="A773" s="44">
        <v>772</v>
      </c>
      <c r="B773" s="1" t="s">
        <v>9831</v>
      </c>
      <c r="C773" s="1" t="s">
        <v>9832</v>
      </c>
      <c r="D773" s="1" t="s">
        <v>9833</v>
      </c>
      <c r="E773" s="1" t="s">
        <v>9834</v>
      </c>
      <c r="F773" s="1" t="s">
        <v>9835</v>
      </c>
      <c r="G773" s="1" t="s">
        <v>9836</v>
      </c>
      <c r="H773" s="1" t="s">
        <v>9837</v>
      </c>
      <c r="I773" s="1" t="s">
        <v>9838</v>
      </c>
      <c r="J773" s="1" t="s">
        <v>9839</v>
      </c>
      <c r="K773" s="1" t="s">
        <v>9840</v>
      </c>
      <c r="L773" s="1" t="s">
        <v>9841</v>
      </c>
      <c r="M773" s="1" t="s">
        <v>9842</v>
      </c>
      <c r="N773" s="1" t="s">
        <v>9843</v>
      </c>
      <c r="O773" s="1" t="s">
        <v>9844</v>
      </c>
      <c r="P773" s="1" t="s">
        <v>9831</v>
      </c>
    </row>
    <row r="774" spans="1:16" ht="14.25">
      <c r="A774" s="44">
        <v>773</v>
      </c>
      <c r="B774" s="1" t="s">
        <v>9845</v>
      </c>
      <c r="C774" s="1" t="s">
        <v>9846</v>
      </c>
      <c r="D774" s="1" t="s">
        <v>9847</v>
      </c>
      <c r="E774" s="1" t="s">
        <v>9848</v>
      </c>
      <c r="F774" s="1" t="s">
        <v>9849</v>
      </c>
      <c r="G774" s="1" t="s">
        <v>9850</v>
      </c>
      <c r="H774" s="1" t="s">
        <v>9851</v>
      </c>
      <c r="I774" s="1" t="s">
        <v>9852</v>
      </c>
      <c r="J774" s="1" t="s">
        <v>9853</v>
      </c>
      <c r="K774" s="1" t="s">
        <v>9854</v>
      </c>
      <c r="L774" s="1" t="s">
        <v>9855</v>
      </c>
      <c r="M774" s="1" t="s">
        <v>9856</v>
      </c>
      <c r="N774" s="1" t="s">
        <v>9857</v>
      </c>
      <c r="O774" s="1" t="s">
        <v>9858</v>
      </c>
      <c r="P774" s="1" t="s">
        <v>9845</v>
      </c>
    </row>
    <row r="775" spans="1:16" ht="14.25">
      <c r="A775" s="44">
        <v>774</v>
      </c>
      <c r="B775" s="1" t="s">
        <v>9859</v>
      </c>
      <c r="C775" s="1" t="s">
        <v>9860</v>
      </c>
      <c r="D775" s="1" t="s">
        <v>9861</v>
      </c>
      <c r="E775" s="1" t="s">
        <v>9862</v>
      </c>
      <c r="F775" s="1" t="s">
        <v>9863</v>
      </c>
      <c r="G775" s="1" t="s">
        <v>9864</v>
      </c>
      <c r="H775" s="1" t="s">
        <v>9865</v>
      </c>
      <c r="I775" s="1" t="s">
        <v>9866</v>
      </c>
      <c r="J775" s="1" t="s">
        <v>9867</v>
      </c>
      <c r="K775" s="1" t="s">
        <v>9868</v>
      </c>
      <c r="L775" s="1" t="s">
        <v>9869</v>
      </c>
      <c r="M775" s="1" t="s">
        <v>9870</v>
      </c>
      <c r="N775" s="1" t="s">
        <v>9871</v>
      </c>
      <c r="O775" s="1" t="s">
        <v>9872</v>
      </c>
      <c r="P775" s="1" t="s">
        <v>9859</v>
      </c>
    </row>
    <row r="776" spans="1:16" ht="14.25">
      <c r="A776" s="44">
        <v>775</v>
      </c>
      <c r="B776" s="1" t="s">
        <v>9873</v>
      </c>
      <c r="C776" s="1" t="s">
        <v>9874</v>
      </c>
      <c r="D776" s="1" t="s">
        <v>9875</v>
      </c>
      <c r="E776" s="1" t="s">
        <v>9876</v>
      </c>
      <c r="F776" s="1" t="s">
        <v>9877</v>
      </c>
      <c r="G776" s="1" t="s">
        <v>9878</v>
      </c>
      <c r="H776" s="1" t="s">
        <v>9879</v>
      </c>
      <c r="I776" s="1" t="s">
        <v>9880</v>
      </c>
      <c r="J776" s="1" t="s">
        <v>9881</v>
      </c>
      <c r="K776" s="1" t="s">
        <v>9882</v>
      </c>
      <c r="L776" s="1" t="s">
        <v>9883</v>
      </c>
      <c r="M776" s="1" t="s">
        <v>9884</v>
      </c>
      <c r="N776" s="1" t="s">
        <v>9885</v>
      </c>
      <c r="O776" s="1" t="s">
        <v>9886</v>
      </c>
      <c r="P776" s="1" t="s">
        <v>9873</v>
      </c>
    </row>
    <row r="777" spans="1:16" ht="14.25">
      <c r="A777" s="44">
        <v>776</v>
      </c>
      <c r="B777" s="1" t="s">
        <v>9887</v>
      </c>
      <c r="C777" s="1" t="s">
        <v>9888</v>
      </c>
      <c r="D777" s="1" t="s">
        <v>9889</v>
      </c>
      <c r="E777" s="1" t="s">
        <v>9890</v>
      </c>
      <c r="F777" s="1" t="s">
        <v>9891</v>
      </c>
      <c r="G777" s="1" t="s">
        <v>9892</v>
      </c>
      <c r="H777" s="1" t="s">
        <v>9893</v>
      </c>
      <c r="I777" s="1" t="s">
        <v>9894</v>
      </c>
      <c r="J777" s="1" t="s">
        <v>9895</v>
      </c>
      <c r="K777" s="1" t="s">
        <v>9896</v>
      </c>
      <c r="L777" s="1" t="s">
        <v>9897</v>
      </c>
      <c r="M777" s="1" t="s">
        <v>9898</v>
      </c>
      <c r="N777" s="1" t="s">
        <v>9899</v>
      </c>
      <c r="O777" s="1" t="s">
        <v>9900</v>
      </c>
      <c r="P777" s="1" t="s">
        <v>9887</v>
      </c>
    </row>
    <row r="778" spans="1:16" ht="14.25">
      <c r="A778" s="44">
        <v>777</v>
      </c>
      <c r="B778" s="1" t="s">
        <v>9901</v>
      </c>
      <c r="C778" s="1" t="s">
        <v>9902</v>
      </c>
      <c r="D778" s="1" t="s">
        <v>9903</v>
      </c>
      <c r="E778" s="1" t="s">
        <v>9904</v>
      </c>
      <c r="F778" s="1" t="s">
        <v>9905</v>
      </c>
      <c r="G778" s="1" t="s">
        <v>9906</v>
      </c>
      <c r="H778" s="1" t="s">
        <v>9907</v>
      </c>
      <c r="I778" s="1" t="s">
        <v>9908</v>
      </c>
      <c r="J778" s="1" t="s">
        <v>9909</v>
      </c>
      <c r="K778" s="1" t="s">
        <v>9910</v>
      </c>
      <c r="L778" s="1" t="s">
        <v>9911</v>
      </c>
      <c r="M778" s="1" t="s">
        <v>9912</v>
      </c>
      <c r="N778" s="1" t="s">
        <v>9913</v>
      </c>
      <c r="O778" s="1" t="s">
        <v>9914</v>
      </c>
      <c r="P778" s="1" t="s">
        <v>9901</v>
      </c>
    </row>
    <row r="779" spans="1:16" ht="14.25">
      <c r="A779" s="44">
        <v>778</v>
      </c>
      <c r="B779" s="1" t="s">
        <v>9915</v>
      </c>
      <c r="C779" s="1" t="s">
        <v>9916</v>
      </c>
      <c r="D779" s="1" t="s">
        <v>9917</v>
      </c>
      <c r="E779" s="1" t="s">
        <v>9918</v>
      </c>
      <c r="F779" s="1" t="s">
        <v>9919</v>
      </c>
      <c r="G779" s="1" t="s">
        <v>9920</v>
      </c>
      <c r="H779" s="1" t="s">
        <v>9921</v>
      </c>
      <c r="I779" s="1" t="s">
        <v>9922</v>
      </c>
      <c r="J779" s="1" t="s">
        <v>9923</v>
      </c>
      <c r="K779" s="1" t="s">
        <v>9924</v>
      </c>
      <c r="L779" s="1" t="s">
        <v>9925</v>
      </c>
      <c r="M779" s="1" t="s">
        <v>9926</v>
      </c>
      <c r="N779" s="1" t="s">
        <v>9927</v>
      </c>
      <c r="O779" s="1" t="s">
        <v>9928</v>
      </c>
      <c r="P779" s="1" t="s">
        <v>9915</v>
      </c>
    </row>
    <row r="780" spans="1:16" ht="14.25">
      <c r="A780" s="44">
        <v>779</v>
      </c>
      <c r="B780" s="1" t="s">
        <v>9929</v>
      </c>
      <c r="C780" s="1" t="s">
        <v>9930</v>
      </c>
      <c r="D780" s="1" t="s">
        <v>9931</v>
      </c>
      <c r="E780" s="1" t="s">
        <v>9932</v>
      </c>
      <c r="F780" s="1" t="s">
        <v>9933</v>
      </c>
      <c r="G780" s="1" t="s">
        <v>9934</v>
      </c>
      <c r="H780" s="1" t="s">
        <v>9935</v>
      </c>
      <c r="I780" s="1" t="s">
        <v>9936</v>
      </c>
      <c r="J780" s="1" t="s">
        <v>9937</v>
      </c>
      <c r="K780" s="1" t="s">
        <v>9938</v>
      </c>
      <c r="L780" s="1" t="s">
        <v>9939</v>
      </c>
      <c r="M780" s="1" t="s">
        <v>9940</v>
      </c>
      <c r="N780" s="1" t="s">
        <v>9941</v>
      </c>
      <c r="O780" s="1" t="s">
        <v>9942</v>
      </c>
      <c r="P780" s="1" t="s">
        <v>9929</v>
      </c>
    </row>
    <row r="781" spans="1:16" ht="14.25">
      <c r="A781" s="44">
        <v>780</v>
      </c>
      <c r="B781" s="1" t="s">
        <v>9943</v>
      </c>
      <c r="C781" s="1" t="s">
        <v>9944</v>
      </c>
      <c r="D781" s="1" t="s">
        <v>9945</v>
      </c>
      <c r="E781" s="1" t="s">
        <v>9754</v>
      </c>
      <c r="F781" s="1" t="s">
        <v>9946</v>
      </c>
      <c r="G781" s="1" t="s">
        <v>9947</v>
      </c>
      <c r="H781" s="1" t="s">
        <v>9948</v>
      </c>
      <c r="I781" s="1" t="s">
        <v>9949</v>
      </c>
      <c r="J781" s="1" t="s">
        <v>9950</v>
      </c>
      <c r="K781" s="1" t="s">
        <v>9951</v>
      </c>
      <c r="L781" s="1" t="s">
        <v>9952</v>
      </c>
      <c r="M781" s="1" t="s">
        <v>9953</v>
      </c>
      <c r="N781" s="1" t="s">
        <v>9954</v>
      </c>
      <c r="O781" s="1" t="s">
        <v>9955</v>
      </c>
      <c r="P781" s="1" t="s">
        <v>9943</v>
      </c>
    </row>
    <row r="782" spans="1:16" ht="14.25">
      <c r="A782" s="44">
        <v>781</v>
      </c>
      <c r="B782" s="1" t="s">
        <v>9956</v>
      </c>
      <c r="C782" s="1" t="s">
        <v>9957</v>
      </c>
      <c r="D782" s="1" t="s">
        <v>9958</v>
      </c>
      <c r="E782" s="1" t="s">
        <v>9959</v>
      </c>
      <c r="F782" s="1" t="s">
        <v>9960</v>
      </c>
      <c r="G782" s="1" t="s">
        <v>9961</v>
      </c>
      <c r="H782" s="1" t="s">
        <v>9962</v>
      </c>
      <c r="I782" s="1" t="s">
        <v>9963</v>
      </c>
      <c r="J782" s="1" t="s">
        <v>9964</v>
      </c>
      <c r="K782" s="1" t="s">
        <v>9965</v>
      </c>
      <c r="L782" s="1" t="s">
        <v>9966</v>
      </c>
      <c r="M782" s="1" t="s">
        <v>9967</v>
      </c>
      <c r="N782" s="1" t="s">
        <v>9968</v>
      </c>
      <c r="O782" s="1" t="s">
        <v>9969</v>
      </c>
      <c r="P782" s="1" t="s">
        <v>9956</v>
      </c>
    </row>
    <row r="783" spans="1:16" ht="14.25">
      <c r="A783" s="44">
        <v>782</v>
      </c>
      <c r="B783" s="1" t="s">
        <v>9970</v>
      </c>
      <c r="C783" s="1" t="s">
        <v>9971</v>
      </c>
      <c r="D783" s="1" t="s">
        <v>9972</v>
      </c>
      <c r="E783" s="1" t="s">
        <v>9973</v>
      </c>
      <c r="F783" s="1" t="s">
        <v>9974</v>
      </c>
      <c r="G783" s="1" t="s">
        <v>9975</v>
      </c>
      <c r="H783" s="1" t="s">
        <v>9976</v>
      </c>
      <c r="I783" s="1" t="s">
        <v>9977</v>
      </c>
      <c r="J783" s="1" t="s">
        <v>9978</v>
      </c>
      <c r="K783" s="1" t="s">
        <v>9979</v>
      </c>
      <c r="L783" s="1" t="s">
        <v>9980</v>
      </c>
      <c r="M783" s="1" t="s">
        <v>9981</v>
      </c>
      <c r="N783" s="1" t="s">
        <v>9982</v>
      </c>
      <c r="O783" s="1" t="s">
        <v>9983</v>
      </c>
      <c r="P783" s="1" t="s">
        <v>9970</v>
      </c>
    </row>
    <row r="784" spans="1:16" ht="14.25">
      <c r="A784" s="44">
        <v>783</v>
      </c>
      <c r="B784" s="1" t="s">
        <v>9984</v>
      </c>
      <c r="C784" s="1" t="s">
        <v>9985</v>
      </c>
      <c r="D784" s="1" t="s">
        <v>9986</v>
      </c>
      <c r="E784" s="1" t="s">
        <v>9987</v>
      </c>
      <c r="F784" s="1" t="s">
        <v>9988</v>
      </c>
      <c r="G784" s="1" t="s">
        <v>9989</v>
      </c>
      <c r="H784" s="1" t="s">
        <v>9990</v>
      </c>
      <c r="I784" s="1" t="s">
        <v>9984</v>
      </c>
      <c r="J784" s="1" t="s">
        <v>9991</v>
      </c>
      <c r="K784" s="1" t="s">
        <v>9992</v>
      </c>
      <c r="L784" s="1" t="s">
        <v>9993</v>
      </c>
      <c r="M784" s="1" t="s">
        <v>9994</v>
      </c>
      <c r="N784" s="1" t="s">
        <v>9995</v>
      </c>
      <c r="O784" s="1" t="s">
        <v>9996</v>
      </c>
      <c r="P784" s="1" t="s">
        <v>9984</v>
      </c>
    </row>
    <row r="785" spans="1:16" ht="14.25">
      <c r="A785" s="44">
        <v>784</v>
      </c>
      <c r="B785" s="1" t="s">
        <v>9997</v>
      </c>
      <c r="C785" s="1" t="s">
        <v>9998</v>
      </c>
      <c r="D785" s="1" t="s">
        <v>9986</v>
      </c>
      <c r="E785" s="1" t="s">
        <v>9999</v>
      </c>
      <c r="F785" s="1" t="s">
        <v>10000</v>
      </c>
      <c r="G785" s="1" t="s">
        <v>10001</v>
      </c>
      <c r="H785" s="1" t="s">
        <v>10002</v>
      </c>
      <c r="I785" s="1" t="s">
        <v>10003</v>
      </c>
      <c r="J785" s="1" t="s">
        <v>10004</v>
      </c>
      <c r="K785" s="1" t="s">
        <v>9992</v>
      </c>
      <c r="L785" s="1" t="s">
        <v>10005</v>
      </c>
      <c r="M785" s="1" t="s">
        <v>10006</v>
      </c>
      <c r="N785" s="1" t="s">
        <v>10007</v>
      </c>
      <c r="O785" s="1" t="s">
        <v>10008</v>
      </c>
      <c r="P785" s="1" t="s">
        <v>9997</v>
      </c>
    </row>
    <row r="786" spans="1:16" ht="14.25">
      <c r="A786" s="44">
        <v>785</v>
      </c>
      <c r="B786" s="1" t="s">
        <v>10009</v>
      </c>
      <c r="C786" s="1" t="s">
        <v>10010</v>
      </c>
      <c r="D786" s="1" t="s">
        <v>10011</v>
      </c>
      <c r="E786" s="1" t="s">
        <v>5163</v>
      </c>
      <c r="F786" s="1" t="s">
        <v>10012</v>
      </c>
      <c r="G786" s="1" t="s">
        <v>10013</v>
      </c>
      <c r="H786" s="1" t="s">
        <v>10014</v>
      </c>
      <c r="I786" s="1" t="s">
        <v>10015</v>
      </c>
      <c r="J786" s="1" t="s">
        <v>10016</v>
      </c>
      <c r="K786" s="1" t="s">
        <v>10017</v>
      </c>
      <c r="L786" s="1" t="s">
        <v>10018</v>
      </c>
      <c r="M786" s="1" t="s">
        <v>10019</v>
      </c>
      <c r="N786" s="1" t="s">
        <v>10019</v>
      </c>
      <c r="O786" s="1" t="s">
        <v>10020</v>
      </c>
      <c r="P786" s="1" t="s">
        <v>10009</v>
      </c>
    </row>
    <row r="787" spans="1:16" ht="14.25">
      <c r="A787" s="44">
        <v>786</v>
      </c>
      <c r="B787" s="1" t="s">
        <v>10021</v>
      </c>
      <c r="C787" s="1" t="s">
        <v>10022</v>
      </c>
      <c r="D787" s="1" t="s">
        <v>10023</v>
      </c>
      <c r="E787" s="1" t="s">
        <v>10024</v>
      </c>
      <c r="F787" s="1" t="s">
        <v>10025</v>
      </c>
      <c r="G787" s="1" t="s">
        <v>10026</v>
      </c>
      <c r="H787" s="1" t="s">
        <v>10027</v>
      </c>
      <c r="I787" s="1" t="s">
        <v>10028</v>
      </c>
      <c r="J787" s="1" t="s">
        <v>10029</v>
      </c>
      <c r="K787" s="1" t="s">
        <v>10030</v>
      </c>
      <c r="L787" s="1" t="s">
        <v>10031</v>
      </c>
      <c r="M787" s="1" t="s">
        <v>10032</v>
      </c>
      <c r="N787" s="1" t="s">
        <v>10033</v>
      </c>
      <c r="O787" s="1" t="s">
        <v>10034</v>
      </c>
      <c r="P787" s="1" t="s">
        <v>10021</v>
      </c>
    </row>
    <row r="788" spans="1:16" ht="14.25">
      <c r="A788" s="44">
        <v>787</v>
      </c>
      <c r="B788" s="1" t="s">
        <v>10035</v>
      </c>
      <c r="C788" s="1" t="s">
        <v>10036</v>
      </c>
      <c r="D788" s="1" t="s">
        <v>10037</v>
      </c>
      <c r="E788" s="1" t="s">
        <v>10038</v>
      </c>
      <c r="F788" s="1" t="s">
        <v>10039</v>
      </c>
      <c r="G788" s="1" t="s">
        <v>10040</v>
      </c>
      <c r="H788" s="1" t="s">
        <v>10041</v>
      </c>
      <c r="I788" s="1" t="s">
        <v>10042</v>
      </c>
      <c r="J788" s="1" t="s">
        <v>10043</v>
      </c>
      <c r="K788" s="1" t="s">
        <v>10044</v>
      </c>
      <c r="L788" s="1" t="s">
        <v>10045</v>
      </c>
      <c r="M788" s="1" t="s">
        <v>10046</v>
      </c>
      <c r="N788" s="1" t="s">
        <v>10047</v>
      </c>
      <c r="O788" s="1" t="s">
        <v>10048</v>
      </c>
      <c r="P788" s="1" t="s">
        <v>10035</v>
      </c>
    </row>
    <row r="789" spans="1:16" ht="14.25">
      <c r="A789" s="44">
        <v>788</v>
      </c>
      <c r="B789" s="1" t="s">
        <v>10049</v>
      </c>
      <c r="C789" s="1" t="s">
        <v>10050</v>
      </c>
      <c r="D789" s="1" t="s">
        <v>10051</v>
      </c>
      <c r="E789" s="1" t="s">
        <v>10052</v>
      </c>
      <c r="F789" s="1" t="s">
        <v>10053</v>
      </c>
      <c r="G789" s="1" t="s">
        <v>10054</v>
      </c>
      <c r="H789" s="1" t="s">
        <v>10055</v>
      </c>
      <c r="I789" s="1" t="s">
        <v>10056</v>
      </c>
      <c r="J789" s="1" t="s">
        <v>10057</v>
      </c>
      <c r="K789" s="1" t="s">
        <v>10058</v>
      </c>
      <c r="L789" s="1" t="s">
        <v>10059</v>
      </c>
      <c r="M789" s="1" t="s">
        <v>10060</v>
      </c>
      <c r="N789" s="1" t="s">
        <v>10061</v>
      </c>
      <c r="O789" s="1" t="s">
        <v>10062</v>
      </c>
      <c r="P789" s="1" t="s">
        <v>10049</v>
      </c>
    </row>
    <row r="790" spans="1:16" ht="14.25">
      <c r="A790" s="44">
        <v>789</v>
      </c>
      <c r="B790" s="1" t="s">
        <v>10063</v>
      </c>
      <c r="C790" s="1" t="s">
        <v>10064</v>
      </c>
      <c r="D790" s="1" t="s">
        <v>10065</v>
      </c>
      <c r="E790" s="1" t="s">
        <v>10066</v>
      </c>
      <c r="F790" s="1" t="s">
        <v>10067</v>
      </c>
      <c r="G790" s="1" t="s">
        <v>10068</v>
      </c>
      <c r="H790" s="1" t="s">
        <v>10069</v>
      </c>
      <c r="I790" s="1" t="s">
        <v>10070</v>
      </c>
      <c r="J790" s="1" t="s">
        <v>10071</v>
      </c>
      <c r="K790" s="1" t="s">
        <v>10072</v>
      </c>
      <c r="L790" s="1" t="s">
        <v>10073</v>
      </c>
      <c r="M790" s="1" t="s">
        <v>10074</v>
      </c>
      <c r="N790" s="1" t="s">
        <v>10075</v>
      </c>
      <c r="O790" s="1" t="s">
        <v>10076</v>
      </c>
      <c r="P790" s="1" t="s">
        <v>10063</v>
      </c>
    </row>
    <row r="791" spans="1:16" ht="14.25">
      <c r="A791" s="44">
        <v>790</v>
      </c>
      <c r="B791" s="1" t="s">
        <v>10077</v>
      </c>
      <c r="C791" s="1" t="s">
        <v>10078</v>
      </c>
      <c r="D791" s="1" t="s">
        <v>10079</v>
      </c>
      <c r="E791" s="1" t="s">
        <v>10080</v>
      </c>
      <c r="F791" s="1" t="s">
        <v>10081</v>
      </c>
      <c r="G791" s="1" t="s">
        <v>10082</v>
      </c>
      <c r="H791" s="1" t="s">
        <v>10083</v>
      </c>
      <c r="I791" s="1" t="s">
        <v>10084</v>
      </c>
      <c r="J791" s="1" t="s">
        <v>10085</v>
      </c>
      <c r="K791" s="1" t="s">
        <v>10086</v>
      </c>
      <c r="L791" s="1" t="s">
        <v>10087</v>
      </c>
      <c r="M791" s="1" t="s">
        <v>10088</v>
      </c>
      <c r="N791" s="1" t="s">
        <v>10089</v>
      </c>
      <c r="O791" s="1" t="s">
        <v>10090</v>
      </c>
      <c r="P791" s="1" t="s">
        <v>10077</v>
      </c>
    </row>
    <row r="792" spans="1:16" ht="14.25">
      <c r="A792" s="44">
        <v>791</v>
      </c>
      <c r="B792" s="1" t="s">
        <v>10091</v>
      </c>
      <c r="C792" s="1" t="s">
        <v>10092</v>
      </c>
      <c r="D792" s="1" t="s">
        <v>10093</v>
      </c>
      <c r="E792" s="1" t="s">
        <v>10094</v>
      </c>
      <c r="F792" s="1" t="s">
        <v>10095</v>
      </c>
      <c r="G792" s="1" t="s">
        <v>10096</v>
      </c>
      <c r="H792" s="1" t="s">
        <v>10097</v>
      </c>
      <c r="I792" s="1" t="s">
        <v>10098</v>
      </c>
      <c r="J792" s="1" t="s">
        <v>10099</v>
      </c>
      <c r="K792" s="1" t="s">
        <v>1649</v>
      </c>
      <c r="L792" s="1" t="s">
        <v>10100</v>
      </c>
      <c r="M792" s="1" t="s">
        <v>10101</v>
      </c>
      <c r="N792" s="1" t="s">
        <v>10102</v>
      </c>
      <c r="O792" s="1" t="s">
        <v>10103</v>
      </c>
      <c r="P792" s="1" t="s">
        <v>10091</v>
      </c>
    </row>
    <row r="793" spans="1:16" ht="14.25">
      <c r="A793" s="44">
        <v>792</v>
      </c>
      <c r="B793" s="1" t="s">
        <v>10104</v>
      </c>
      <c r="C793" s="1" t="s">
        <v>10105</v>
      </c>
      <c r="D793" s="1" t="s">
        <v>10106</v>
      </c>
      <c r="E793" s="1" t="s">
        <v>10107</v>
      </c>
      <c r="F793" s="1" t="s">
        <v>10108</v>
      </c>
      <c r="G793" s="1" t="s">
        <v>10109</v>
      </c>
      <c r="H793" s="1" t="s">
        <v>10110</v>
      </c>
      <c r="I793" s="1" t="s">
        <v>10111</v>
      </c>
      <c r="J793" s="1" t="s">
        <v>10112</v>
      </c>
      <c r="K793" s="1" t="s">
        <v>10113</v>
      </c>
      <c r="L793" s="1" t="s">
        <v>10114</v>
      </c>
      <c r="M793" s="1" t="s">
        <v>10115</v>
      </c>
      <c r="N793" s="1" t="s">
        <v>10116</v>
      </c>
      <c r="O793" s="1" t="s">
        <v>10117</v>
      </c>
      <c r="P793" s="1" t="s">
        <v>10104</v>
      </c>
    </row>
    <row r="794" spans="1:16" ht="14.25">
      <c r="A794" s="44">
        <v>793</v>
      </c>
      <c r="B794" s="1" t="s">
        <v>10118</v>
      </c>
      <c r="C794" s="1" t="s">
        <v>10119</v>
      </c>
      <c r="D794" s="1" t="s">
        <v>10120</v>
      </c>
      <c r="E794" s="1" t="s">
        <v>10121</v>
      </c>
      <c r="F794" s="1" t="s">
        <v>10122</v>
      </c>
      <c r="G794" s="1" t="s">
        <v>10123</v>
      </c>
      <c r="H794" s="1" t="s">
        <v>10124</v>
      </c>
      <c r="I794" s="1" t="s">
        <v>10125</v>
      </c>
      <c r="J794" s="1" t="s">
        <v>10126</v>
      </c>
      <c r="K794" s="1" t="s">
        <v>10127</v>
      </c>
      <c r="L794" s="1" t="s">
        <v>10128</v>
      </c>
      <c r="M794" s="1" t="s">
        <v>10129</v>
      </c>
      <c r="N794" s="1" t="s">
        <v>10130</v>
      </c>
      <c r="O794" s="1" t="s">
        <v>10131</v>
      </c>
      <c r="P794" s="1" t="s">
        <v>10118</v>
      </c>
    </row>
    <row r="795" spans="1:16" ht="14.25">
      <c r="A795" s="44">
        <v>794</v>
      </c>
      <c r="B795" s="1" t="s">
        <v>10132</v>
      </c>
      <c r="C795" s="1" t="s">
        <v>10133</v>
      </c>
      <c r="D795" s="1" t="s">
        <v>10134</v>
      </c>
      <c r="E795" s="1" t="s">
        <v>10135</v>
      </c>
      <c r="F795" s="1" t="s">
        <v>10136</v>
      </c>
      <c r="G795" s="1" t="s">
        <v>10137</v>
      </c>
      <c r="H795" s="1" t="s">
        <v>10138</v>
      </c>
      <c r="I795" s="1" t="s">
        <v>4255</v>
      </c>
      <c r="J795" s="1" t="s">
        <v>10139</v>
      </c>
      <c r="K795" s="1" t="s">
        <v>4257</v>
      </c>
      <c r="L795" s="1" t="s">
        <v>10140</v>
      </c>
      <c r="M795" s="1" t="s">
        <v>10141</v>
      </c>
      <c r="N795" s="1" t="s">
        <v>10142</v>
      </c>
      <c r="O795" s="1" t="s">
        <v>10143</v>
      </c>
      <c r="P795" s="1" t="s">
        <v>10132</v>
      </c>
    </row>
    <row r="796" spans="1:16" ht="14.25">
      <c r="A796" s="44">
        <v>795</v>
      </c>
      <c r="B796" s="1" t="s">
        <v>10144</v>
      </c>
      <c r="C796" s="1" t="s">
        <v>10145</v>
      </c>
      <c r="D796" s="1" t="s">
        <v>10146</v>
      </c>
      <c r="E796" s="1" t="s">
        <v>10147</v>
      </c>
      <c r="F796" s="1" t="s">
        <v>10148</v>
      </c>
      <c r="G796" s="1" t="s">
        <v>10149</v>
      </c>
      <c r="H796" s="1" t="s">
        <v>10150</v>
      </c>
      <c r="I796" s="1" t="s">
        <v>10151</v>
      </c>
      <c r="J796" s="1" t="s">
        <v>10152</v>
      </c>
      <c r="K796" s="1" t="s">
        <v>10153</v>
      </c>
      <c r="L796" s="1" t="s">
        <v>10154</v>
      </c>
      <c r="M796" s="1" t="s">
        <v>10155</v>
      </c>
      <c r="N796" s="1" t="s">
        <v>10156</v>
      </c>
      <c r="O796" s="1" t="s">
        <v>10157</v>
      </c>
      <c r="P796" s="1" t="s">
        <v>10144</v>
      </c>
    </row>
    <row r="797" spans="1:16" ht="14.25">
      <c r="A797" s="44">
        <v>796</v>
      </c>
      <c r="B797" s="1" t="s">
        <v>10158</v>
      </c>
      <c r="C797" s="1" t="s">
        <v>10159</v>
      </c>
      <c r="D797" s="1" t="s">
        <v>10160</v>
      </c>
      <c r="E797" s="1" t="s">
        <v>10161</v>
      </c>
      <c r="F797" s="1" t="s">
        <v>10162</v>
      </c>
      <c r="G797" s="1" t="s">
        <v>10163</v>
      </c>
      <c r="H797" s="1" t="s">
        <v>10164</v>
      </c>
      <c r="I797" s="1" t="s">
        <v>10165</v>
      </c>
      <c r="J797" s="1" t="s">
        <v>10166</v>
      </c>
      <c r="K797" s="1" t="s">
        <v>10167</v>
      </c>
      <c r="L797" s="1" t="s">
        <v>10168</v>
      </c>
      <c r="M797" s="1" t="s">
        <v>10169</v>
      </c>
      <c r="N797" s="1" t="s">
        <v>10170</v>
      </c>
      <c r="O797" s="1" t="s">
        <v>10171</v>
      </c>
      <c r="P797" s="1" t="s">
        <v>10158</v>
      </c>
    </row>
    <row r="798" spans="1:16" ht="14.25">
      <c r="A798" s="44">
        <v>797</v>
      </c>
      <c r="B798" s="1" t="s">
        <v>10172</v>
      </c>
      <c r="C798" s="1" t="s">
        <v>10173</v>
      </c>
      <c r="D798" s="1" t="s">
        <v>10174</v>
      </c>
      <c r="E798" s="1" t="s">
        <v>10175</v>
      </c>
      <c r="F798" s="1" t="s">
        <v>10176</v>
      </c>
      <c r="G798" s="1" t="s">
        <v>10177</v>
      </c>
      <c r="H798" s="1" t="s">
        <v>10178</v>
      </c>
      <c r="I798" s="1" t="s">
        <v>10179</v>
      </c>
      <c r="J798" s="1" t="s">
        <v>10180</v>
      </c>
      <c r="K798" s="1" t="s">
        <v>10181</v>
      </c>
      <c r="L798" s="1" t="s">
        <v>10182</v>
      </c>
      <c r="M798" s="1" t="s">
        <v>10183</v>
      </c>
      <c r="N798" s="1" t="s">
        <v>10184</v>
      </c>
      <c r="O798" s="1" t="s">
        <v>10185</v>
      </c>
      <c r="P798" s="1" t="s">
        <v>10172</v>
      </c>
    </row>
    <row r="799" spans="1:16" ht="14.25">
      <c r="A799" s="44">
        <v>798</v>
      </c>
      <c r="B799" s="1" t="s">
        <v>10186</v>
      </c>
      <c r="C799" s="1" t="s">
        <v>10187</v>
      </c>
      <c r="D799" s="1" t="s">
        <v>10188</v>
      </c>
      <c r="E799" s="1" t="s">
        <v>10189</v>
      </c>
      <c r="F799" s="1" t="s">
        <v>10190</v>
      </c>
      <c r="G799" s="1" t="s">
        <v>10191</v>
      </c>
      <c r="H799" s="1" t="s">
        <v>10192</v>
      </c>
      <c r="I799" s="1" t="s">
        <v>10193</v>
      </c>
      <c r="J799" s="1" t="s">
        <v>10194</v>
      </c>
      <c r="K799" s="1" t="s">
        <v>10195</v>
      </c>
      <c r="L799" s="1" t="s">
        <v>10196</v>
      </c>
      <c r="M799" s="1" t="s">
        <v>10197</v>
      </c>
      <c r="N799" s="1" t="s">
        <v>10198</v>
      </c>
      <c r="O799" s="1" t="s">
        <v>10199</v>
      </c>
      <c r="P799" s="1" t="s">
        <v>10186</v>
      </c>
    </row>
    <row r="800" spans="1:16" ht="14.25">
      <c r="A800" s="44">
        <v>799</v>
      </c>
      <c r="B800" s="1" t="s">
        <v>10200</v>
      </c>
      <c r="C800" s="1" t="s">
        <v>10201</v>
      </c>
      <c r="D800" s="1" t="s">
        <v>10202</v>
      </c>
      <c r="E800" s="1" t="s">
        <v>10203</v>
      </c>
      <c r="F800" s="1" t="s">
        <v>10204</v>
      </c>
      <c r="G800" s="1" t="s">
        <v>10205</v>
      </c>
      <c r="H800" s="1" t="s">
        <v>10206</v>
      </c>
      <c r="I800" s="1" t="s">
        <v>10207</v>
      </c>
      <c r="J800" s="1" t="s">
        <v>10208</v>
      </c>
      <c r="K800" s="1" t="s">
        <v>10209</v>
      </c>
      <c r="L800" s="1" t="s">
        <v>10210</v>
      </c>
      <c r="M800" s="1" t="s">
        <v>10211</v>
      </c>
      <c r="N800" s="1" t="s">
        <v>10212</v>
      </c>
      <c r="O800" s="1" t="s">
        <v>10213</v>
      </c>
      <c r="P800" s="1" t="s">
        <v>10200</v>
      </c>
    </row>
    <row r="801" spans="1:16" ht="14.25">
      <c r="A801" s="44">
        <v>800</v>
      </c>
      <c r="B801" s="1" t="s">
        <v>10214</v>
      </c>
      <c r="C801" s="1" t="s">
        <v>10215</v>
      </c>
      <c r="D801" s="1" t="s">
        <v>10216</v>
      </c>
      <c r="E801" s="1" t="s">
        <v>10217</v>
      </c>
      <c r="F801" s="1" t="s">
        <v>10218</v>
      </c>
      <c r="G801" s="1" t="s">
        <v>10219</v>
      </c>
      <c r="H801" s="1" t="s">
        <v>10220</v>
      </c>
      <c r="I801" s="1" t="s">
        <v>10221</v>
      </c>
      <c r="J801" s="1" t="s">
        <v>10222</v>
      </c>
      <c r="K801" s="1" t="s">
        <v>10223</v>
      </c>
      <c r="L801" s="1" t="s">
        <v>10224</v>
      </c>
      <c r="M801" s="1" t="s">
        <v>10225</v>
      </c>
      <c r="N801" s="1" t="s">
        <v>10226</v>
      </c>
      <c r="O801" s="1" t="s">
        <v>10227</v>
      </c>
      <c r="P801" s="1" t="s">
        <v>10214</v>
      </c>
    </row>
    <row r="802" spans="1:16" ht="14.25">
      <c r="A802" s="44">
        <v>801</v>
      </c>
      <c r="B802" s="1" t="s">
        <v>10214</v>
      </c>
      <c r="C802" s="1" t="s">
        <v>10228</v>
      </c>
      <c r="D802" s="1" t="s">
        <v>10216</v>
      </c>
      <c r="E802" s="1" t="s">
        <v>10229</v>
      </c>
      <c r="F802" s="1" t="s">
        <v>10230</v>
      </c>
      <c r="G802" s="1" t="s">
        <v>10231</v>
      </c>
      <c r="H802" s="1" t="s">
        <v>10232</v>
      </c>
      <c r="I802" s="1" t="s">
        <v>10233</v>
      </c>
      <c r="J802" s="1" t="s">
        <v>10234</v>
      </c>
      <c r="K802" s="1" t="s">
        <v>10235</v>
      </c>
      <c r="L802" s="1" t="s">
        <v>10236</v>
      </c>
      <c r="M802" s="1" t="s">
        <v>10237</v>
      </c>
      <c r="N802" s="1" t="s">
        <v>10238</v>
      </c>
      <c r="O802" s="1" t="s">
        <v>10227</v>
      </c>
      <c r="P802" s="1" t="s">
        <v>10214</v>
      </c>
    </row>
    <row r="803" spans="1:16" ht="14.25">
      <c r="A803" s="44">
        <v>802</v>
      </c>
      <c r="B803" s="1" t="s">
        <v>10239</v>
      </c>
      <c r="C803" s="1" t="s">
        <v>10240</v>
      </c>
      <c r="D803" s="1" t="s">
        <v>10241</v>
      </c>
      <c r="E803" s="1" t="s">
        <v>10242</v>
      </c>
      <c r="F803" s="1" t="s">
        <v>10243</v>
      </c>
      <c r="G803" s="1" t="s">
        <v>10244</v>
      </c>
      <c r="H803" s="1" t="s">
        <v>10245</v>
      </c>
      <c r="I803" s="1" t="s">
        <v>10246</v>
      </c>
      <c r="J803" s="1" t="s">
        <v>10247</v>
      </c>
      <c r="K803" s="1" t="s">
        <v>10248</v>
      </c>
      <c r="L803" s="1" t="s">
        <v>10249</v>
      </c>
      <c r="M803" s="1" t="s">
        <v>10250</v>
      </c>
      <c r="N803" s="1" t="s">
        <v>10251</v>
      </c>
      <c r="O803" s="1" t="s">
        <v>10252</v>
      </c>
      <c r="P803" s="1" t="s">
        <v>10239</v>
      </c>
    </row>
    <row r="804" spans="1:16" ht="14.25">
      <c r="A804" s="44">
        <v>803</v>
      </c>
      <c r="B804" s="1" t="s">
        <v>10239</v>
      </c>
      <c r="C804" s="1" t="s">
        <v>10253</v>
      </c>
      <c r="D804" s="1" t="s">
        <v>10241</v>
      </c>
      <c r="E804" s="1" t="s">
        <v>10254</v>
      </c>
      <c r="F804" s="1" t="s">
        <v>10255</v>
      </c>
      <c r="G804" s="1" t="s">
        <v>10256</v>
      </c>
      <c r="H804" s="1" t="s">
        <v>10257</v>
      </c>
      <c r="I804" s="1" t="s">
        <v>10258</v>
      </c>
      <c r="J804" s="1" t="s">
        <v>10259</v>
      </c>
      <c r="K804" s="1" t="s">
        <v>10260</v>
      </c>
      <c r="L804" s="1" t="s">
        <v>10261</v>
      </c>
      <c r="M804" s="1" t="s">
        <v>10262</v>
      </c>
      <c r="N804" s="1" t="s">
        <v>10263</v>
      </c>
      <c r="O804" s="1" t="s">
        <v>10252</v>
      </c>
      <c r="P804" s="1" t="s">
        <v>10239</v>
      </c>
    </row>
    <row r="805" spans="1:16" ht="14.25">
      <c r="A805" s="44">
        <v>804</v>
      </c>
      <c r="B805" s="1" t="s">
        <v>10239</v>
      </c>
      <c r="C805" s="1" t="s">
        <v>10253</v>
      </c>
      <c r="D805" s="1" t="s">
        <v>10241</v>
      </c>
      <c r="E805" s="1" t="s">
        <v>10254</v>
      </c>
      <c r="F805" s="1" t="s">
        <v>10264</v>
      </c>
      <c r="G805" s="1" t="s">
        <v>10265</v>
      </c>
      <c r="H805" s="1" t="s">
        <v>10257</v>
      </c>
      <c r="I805" s="1" t="s">
        <v>10258</v>
      </c>
      <c r="J805" s="1" t="s">
        <v>10259</v>
      </c>
      <c r="K805" s="1" t="s">
        <v>10260</v>
      </c>
      <c r="L805" s="1" t="s">
        <v>10261</v>
      </c>
      <c r="M805" s="1" t="s">
        <v>10262</v>
      </c>
      <c r="N805" s="1" t="s">
        <v>10263</v>
      </c>
      <c r="O805" s="1" t="s">
        <v>10252</v>
      </c>
      <c r="P805" s="1" t="s">
        <v>10239</v>
      </c>
    </row>
    <row r="806" spans="1:16" ht="14.25">
      <c r="A806" s="44">
        <v>805</v>
      </c>
      <c r="B806" s="1" t="s">
        <v>10266</v>
      </c>
      <c r="C806" s="1" t="s">
        <v>10267</v>
      </c>
      <c r="D806" s="1" t="s">
        <v>10268</v>
      </c>
      <c r="E806" s="1" t="s">
        <v>10269</v>
      </c>
      <c r="F806" s="1" t="s">
        <v>10270</v>
      </c>
      <c r="G806" s="1" t="s">
        <v>10271</v>
      </c>
      <c r="H806" s="1" t="s">
        <v>10272</v>
      </c>
      <c r="I806" s="1" t="s">
        <v>10273</v>
      </c>
      <c r="J806" s="1" t="s">
        <v>10274</v>
      </c>
      <c r="K806" s="1" t="s">
        <v>10275</v>
      </c>
      <c r="L806" s="1" t="s">
        <v>10276</v>
      </c>
      <c r="M806" s="1" t="s">
        <v>10277</v>
      </c>
      <c r="N806" s="1" t="s">
        <v>10278</v>
      </c>
      <c r="O806" s="1" t="s">
        <v>10279</v>
      </c>
      <c r="P806" s="1" t="s">
        <v>10266</v>
      </c>
    </row>
    <row r="807" spans="1:16" ht="14.25">
      <c r="A807" s="44">
        <v>806</v>
      </c>
      <c r="B807" s="1" t="s">
        <v>10266</v>
      </c>
      <c r="C807" s="1" t="s">
        <v>10280</v>
      </c>
      <c r="D807" s="1" t="s">
        <v>10268</v>
      </c>
      <c r="E807" s="1" t="s">
        <v>10281</v>
      </c>
      <c r="F807" s="1" t="s">
        <v>10282</v>
      </c>
      <c r="G807" s="1" t="s">
        <v>10283</v>
      </c>
      <c r="H807" s="1" t="s">
        <v>10284</v>
      </c>
      <c r="I807" s="1" t="s">
        <v>10285</v>
      </c>
      <c r="J807" s="1" t="s">
        <v>10286</v>
      </c>
      <c r="K807" s="1" t="s">
        <v>10287</v>
      </c>
      <c r="L807" s="1" t="s">
        <v>10288</v>
      </c>
      <c r="M807" s="1" t="s">
        <v>10289</v>
      </c>
      <c r="N807" s="1" t="s">
        <v>10290</v>
      </c>
      <c r="O807" s="1" t="s">
        <v>10279</v>
      </c>
      <c r="P807" s="1" t="s">
        <v>10266</v>
      </c>
    </row>
    <row r="808" spans="1:16" ht="14.25">
      <c r="A808" s="44">
        <v>807</v>
      </c>
      <c r="B808" s="1" t="s">
        <v>10291</v>
      </c>
      <c r="C808" s="1" t="s">
        <v>10292</v>
      </c>
      <c r="D808" s="1" t="s">
        <v>10293</v>
      </c>
      <c r="E808" s="1" t="s">
        <v>10294</v>
      </c>
      <c r="F808" s="1" t="s">
        <v>10295</v>
      </c>
      <c r="G808" s="1" t="s">
        <v>10296</v>
      </c>
      <c r="H808" s="1" t="s">
        <v>10297</v>
      </c>
      <c r="I808" s="1" t="s">
        <v>10298</v>
      </c>
      <c r="J808" s="1" t="s">
        <v>10299</v>
      </c>
      <c r="K808" s="1" t="s">
        <v>10300</v>
      </c>
      <c r="L808" s="1" t="s">
        <v>10301</v>
      </c>
      <c r="M808" s="1" t="s">
        <v>10302</v>
      </c>
      <c r="N808" s="1" t="s">
        <v>10303</v>
      </c>
      <c r="O808" s="1" t="s">
        <v>10304</v>
      </c>
      <c r="P808" s="1" t="s">
        <v>10291</v>
      </c>
    </row>
    <row r="809" spans="1:16" ht="14.25">
      <c r="A809" s="44">
        <v>808</v>
      </c>
      <c r="B809" s="1" t="s">
        <v>10305</v>
      </c>
      <c r="C809" s="1" t="s">
        <v>10306</v>
      </c>
      <c r="D809" s="1" t="s">
        <v>10307</v>
      </c>
      <c r="E809" s="1" t="s">
        <v>10308</v>
      </c>
      <c r="F809" s="1" t="s">
        <v>10309</v>
      </c>
      <c r="G809" s="1" t="s">
        <v>10310</v>
      </c>
      <c r="H809" s="1" t="s">
        <v>10311</v>
      </c>
      <c r="I809" s="1" t="s">
        <v>10312</v>
      </c>
      <c r="J809" s="1" t="s">
        <v>10313</v>
      </c>
      <c r="K809" s="1" t="s">
        <v>10314</v>
      </c>
      <c r="L809" s="1" t="s">
        <v>10315</v>
      </c>
      <c r="M809" s="1" t="s">
        <v>10316</v>
      </c>
      <c r="N809" s="1" t="s">
        <v>10317</v>
      </c>
      <c r="O809" s="1" t="s">
        <v>10318</v>
      </c>
      <c r="P809" s="1" t="s">
        <v>10305</v>
      </c>
    </row>
    <row r="810" spans="1:16" ht="14.25">
      <c r="A810" s="44">
        <v>809</v>
      </c>
      <c r="B810" s="1" t="s">
        <v>10319</v>
      </c>
      <c r="C810" s="1" t="s">
        <v>10320</v>
      </c>
      <c r="D810" s="1" t="s">
        <v>10321</v>
      </c>
      <c r="E810" s="1" t="s">
        <v>10322</v>
      </c>
      <c r="F810" s="1" t="s">
        <v>10323</v>
      </c>
      <c r="G810" s="1" t="s">
        <v>10324</v>
      </c>
      <c r="H810" s="1" t="s">
        <v>10325</v>
      </c>
      <c r="I810" s="1" t="s">
        <v>10326</v>
      </c>
      <c r="J810" s="1" t="s">
        <v>10327</v>
      </c>
      <c r="K810" s="1" t="s">
        <v>10328</v>
      </c>
      <c r="L810" s="1" t="s">
        <v>10329</v>
      </c>
      <c r="M810" s="1" t="s">
        <v>7343</v>
      </c>
      <c r="N810" s="1" t="s">
        <v>10330</v>
      </c>
      <c r="O810" s="1" t="s">
        <v>10331</v>
      </c>
      <c r="P810" s="1" t="s">
        <v>10319</v>
      </c>
    </row>
    <row r="811" spans="1:16" ht="14.25">
      <c r="A811" s="44">
        <v>810</v>
      </c>
      <c r="B811" s="1" t="s">
        <v>10332</v>
      </c>
      <c r="C811" s="1" t="s">
        <v>10333</v>
      </c>
      <c r="D811" s="1" t="s">
        <v>10334</v>
      </c>
      <c r="E811" s="1" t="s">
        <v>10335</v>
      </c>
      <c r="F811" s="1" t="s">
        <v>10336</v>
      </c>
      <c r="G811" s="1" t="s">
        <v>10337</v>
      </c>
      <c r="H811" s="1" t="s">
        <v>10338</v>
      </c>
      <c r="I811" s="1" t="s">
        <v>10339</v>
      </c>
      <c r="J811" s="1" t="s">
        <v>10340</v>
      </c>
      <c r="K811" s="1" t="s">
        <v>10341</v>
      </c>
      <c r="L811" s="1" t="s">
        <v>10342</v>
      </c>
      <c r="M811" s="1" t="s">
        <v>10343</v>
      </c>
      <c r="N811" s="1" t="s">
        <v>10344</v>
      </c>
      <c r="O811" s="1" t="s">
        <v>10345</v>
      </c>
      <c r="P811" s="1" t="s">
        <v>10332</v>
      </c>
    </row>
    <row r="812" spans="1:16" ht="14.25">
      <c r="A812" s="44">
        <v>811</v>
      </c>
      <c r="B812" s="1" t="s">
        <v>10346</v>
      </c>
      <c r="C812" s="1" t="s">
        <v>10347</v>
      </c>
      <c r="D812" s="1" t="s">
        <v>10348</v>
      </c>
      <c r="E812" s="1" t="s">
        <v>10349</v>
      </c>
      <c r="F812" s="1" t="s">
        <v>10350</v>
      </c>
      <c r="G812" s="1" t="s">
        <v>10351</v>
      </c>
      <c r="H812" s="1" t="s">
        <v>10352</v>
      </c>
      <c r="I812" s="1" t="s">
        <v>10353</v>
      </c>
      <c r="J812" s="1" t="s">
        <v>10354</v>
      </c>
      <c r="K812" s="1" t="s">
        <v>10355</v>
      </c>
      <c r="L812" s="1" t="s">
        <v>10356</v>
      </c>
      <c r="M812" s="1" t="s">
        <v>10357</v>
      </c>
      <c r="N812" s="1" t="s">
        <v>10358</v>
      </c>
      <c r="O812" s="1" t="s">
        <v>10359</v>
      </c>
      <c r="P812" s="1" t="s">
        <v>10346</v>
      </c>
    </row>
    <row r="813" spans="1:16" ht="14.25">
      <c r="A813" s="44">
        <v>812</v>
      </c>
      <c r="B813" s="1" t="s">
        <v>10360</v>
      </c>
      <c r="C813" s="1" t="s">
        <v>10361</v>
      </c>
      <c r="D813" s="1" t="s">
        <v>10362</v>
      </c>
      <c r="E813" s="1" t="s">
        <v>10363</v>
      </c>
      <c r="F813" s="1" t="s">
        <v>10364</v>
      </c>
      <c r="G813" s="1" t="s">
        <v>10365</v>
      </c>
      <c r="H813" s="1" t="s">
        <v>10366</v>
      </c>
      <c r="I813" s="1" t="s">
        <v>10367</v>
      </c>
      <c r="J813" s="1" t="s">
        <v>10368</v>
      </c>
      <c r="K813" s="1" t="s">
        <v>10369</v>
      </c>
      <c r="L813" s="1" t="s">
        <v>10370</v>
      </c>
      <c r="M813" s="1" t="s">
        <v>10371</v>
      </c>
      <c r="N813" s="1" t="s">
        <v>10372</v>
      </c>
      <c r="O813" s="1" t="s">
        <v>10373</v>
      </c>
      <c r="P813" s="1" t="s">
        <v>10360</v>
      </c>
    </row>
    <row r="814" spans="1:16" ht="14.25">
      <c r="A814" s="44">
        <v>813</v>
      </c>
      <c r="B814" s="1" t="s">
        <v>10374</v>
      </c>
      <c r="C814" s="1" t="s">
        <v>10375</v>
      </c>
      <c r="D814" s="1" t="s">
        <v>10376</v>
      </c>
      <c r="E814" s="1" t="s">
        <v>10377</v>
      </c>
      <c r="F814" s="1" t="s">
        <v>10378</v>
      </c>
      <c r="G814" s="1" t="s">
        <v>10379</v>
      </c>
      <c r="H814" s="1" t="s">
        <v>10380</v>
      </c>
      <c r="I814" s="1" t="s">
        <v>10381</v>
      </c>
      <c r="J814" s="1" t="s">
        <v>10382</v>
      </c>
      <c r="K814" s="1" t="s">
        <v>10383</v>
      </c>
      <c r="L814" s="1" t="s">
        <v>10370</v>
      </c>
      <c r="M814" s="1" t="s">
        <v>10384</v>
      </c>
      <c r="N814" s="1" t="s">
        <v>10385</v>
      </c>
      <c r="O814" s="1" t="s">
        <v>10386</v>
      </c>
      <c r="P814" s="1" t="s">
        <v>10374</v>
      </c>
    </row>
    <row r="815" spans="1:16" ht="14.25">
      <c r="A815" s="44">
        <v>814</v>
      </c>
      <c r="B815" s="1" t="s">
        <v>10387</v>
      </c>
      <c r="C815" s="1" t="s">
        <v>10388</v>
      </c>
      <c r="D815" s="1" t="s">
        <v>10389</v>
      </c>
      <c r="E815" s="1" t="s">
        <v>10390</v>
      </c>
      <c r="F815" s="1" t="s">
        <v>10391</v>
      </c>
      <c r="G815" s="1" t="s">
        <v>10392</v>
      </c>
      <c r="H815" s="1" t="s">
        <v>10393</v>
      </c>
      <c r="I815" s="1" t="s">
        <v>10394</v>
      </c>
      <c r="J815" s="1" t="s">
        <v>10395</v>
      </c>
      <c r="K815" s="1" t="s">
        <v>10396</v>
      </c>
      <c r="L815" s="1" t="s">
        <v>10397</v>
      </c>
      <c r="M815" s="1" t="s">
        <v>10398</v>
      </c>
      <c r="N815" s="1" t="s">
        <v>10399</v>
      </c>
      <c r="O815" s="1" t="s">
        <v>10400</v>
      </c>
      <c r="P815" s="1" t="s">
        <v>10387</v>
      </c>
    </row>
    <row r="816" spans="1:16" ht="14.25">
      <c r="A816" s="44">
        <v>815</v>
      </c>
      <c r="B816" s="1" t="s">
        <v>10401</v>
      </c>
      <c r="C816" s="1" t="s">
        <v>10402</v>
      </c>
      <c r="D816" s="1" t="s">
        <v>10403</v>
      </c>
      <c r="E816" s="1" t="s">
        <v>10404</v>
      </c>
      <c r="F816" s="1" t="s">
        <v>10405</v>
      </c>
      <c r="G816" s="1" t="s">
        <v>10406</v>
      </c>
      <c r="H816" s="1" t="s">
        <v>10407</v>
      </c>
      <c r="I816" s="1" t="s">
        <v>10408</v>
      </c>
      <c r="J816" s="1" t="s">
        <v>10409</v>
      </c>
      <c r="K816" s="1" t="s">
        <v>10410</v>
      </c>
      <c r="L816" s="1" t="s">
        <v>10411</v>
      </c>
      <c r="M816" s="1" t="s">
        <v>10412</v>
      </c>
      <c r="N816" s="1" t="s">
        <v>10413</v>
      </c>
      <c r="O816" s="1" t="s">
        <v>10414</v>
      </c>
      <c r="P816" s="1" t="s">
        <v>10401</v>
      </c>
    </row>
    <row r="817" spans="1:16" ht="14.25">
      <c r="A817" s="44">
        <v>816</v>
      </c>
      <c r="B817" s="1" t="s">
        <v>10415</v>
      </c>
      <c r="C817" s="1" t="s">
        <v>10416</v>
      </c>
      <c r="D817" s="1" t="s">
        <v>10417</v>
      </c>
      <c r="E817" s="1" t="s">
        <v>10418</v>
      </c>
      <c r="F817" s="1" t="s">
        <v>10419</v>
      </c>
      <c r="G817" s="1" t="s">
        <v>10420</v>
      </c>
      <c r="H817" s="1" t="s">
        <v>10421</v>
      </c>
      <c r="I817" s="1" t="s">
        <v>10422</v>
      </c>
      <c r="J817" s="1" t="s">
        <v>10423</v>
      </c>
      <c r="K817" s="1" t="s">
        <v>10424</v>
      </c>
      <c r="L817" s="1" t="s">
        <v>10425</v>
      </c>
      <c r="M817" s="1" t="s">
        <v>10426</v>
      </c>
      <c r="N817" s="1" t="s">
        <v>10427</v>
      </c>
      <c r="O817" s="1" t="s">
        <v>10428</v>
      </c>
      <c r="P817" s="1" t="s">
        <v>10415</v>
      </c>
    </row>
    <row r="818" spans="1:16" ht="14.25">
      <c r="A818" s="44">
        <v>817</v>
      </c>
      <c r="B818" s="1" t="s">
        <v>10429</v>
      </c>
      <c r="C818" s="1" t="s">
        <v>10430</v>
      </c>
      <c r="D818" s="1" t="s">
        <v>10431</v>
      </c>
      <c r="E818" s="1" t="s">
        <v>10432</v>
      </c>
      <c r="F818" s="1" t="s">
        <v>10433</v>
      </c>
      <c r="G818" s="1" t="s">
        <v>10434</v>
      </c>
      <c r="H818" s="1" t="s">
        <v>10435</v>
      </c>
      <c r="I818" s="1" t="s">
        <v>10436</v>
      </c>
      <c r="J818" s="1" t="s">
        <v>10437</v>
      </c>
      <c r="K818" s="1" t="s">
        <v>10438</v>
      </c>
      <c r="L818" s="1" t="s">
        <v>10439</v>
      </c>
      <c r="M818" s="1" t="s">
        <v>10440</v>
      </c>
      <c r="N818" s="1" t="s">
        <v>10441</v>
      </c>
      <c r="O818" s="1" t="s">
        <v>10442</v>
      </c>
      <c r="P818" s="1" t="s">
        <v>10429</v>
      </c>
    </row>
    <row r="819" spans="1:16" ht="14.25">
      <c r="A819" s="44">
        <v>818</v>
      </c>
      <c r="B819" s="1" t="s">
        <v>10443</v>
      </c>
      <c r="C819" s="1" t="s">
        <v>10444</v>
      </c>
      <c r="D819" s="1" t="s">
        <v>10445</v>
      </c>
      <c r="E819" s="1" t="s">
        <v>10446</v>
      </c>
      <c r="F819" s="1" t="s">
        <v>10447</v>
      </c>
      <c r="G819" s="1" t="s">
        <v>10448</v>
      </c>
      <c r="H819" s="1" t="s">
        <v>10449</v>
      </c>
      <c r="I819" s="1" t="s">
        <v>10450</v>
      </c>
      <c r="J819" s="1" t="s">
        <v>10451</v>
      </c>
      <c r="K819" s="1" t="s">
        <v>10452</v>
      </c>
      <c r="L819" s="1" t="s">
        <v>10453</v>
      </c>
      <c r="M819" s="1" t="s">
        <v>10454</v>
      </c>
      <c r="N819" s="1" t="s">
        <v>10455</v>
      </c>
      <c r="O819" s="1" t="s">
        <v>10456</v>
      </c>
      <c r="P819" s="1" t="s">
        <v>10443</v>
      </c>
    </row>
    <row r="820" spans="1:16" ht="14.25">
      <c r="A820" s="44">
        <v>819</v>
      </c>
      <c r="B820" s="1" t="s">
        <v>10457</v>
      </c>
      <c r="C820" s="1" t="s">
        <v>10458</v>
      </c>
      <c r="D820" s="1" t="s">
        <v>10459</v>
      </c>
      <c r="E820" s="1" t="s">
        <v>10460</v>
      </c>
      <c r="F820" s="1" t="s">
        <v>10461</v>
      </c>
      <c r="G820" s="1" t="s">
        <v>10462</v>
      </c>
      <c r="H820" s="1" t="s">
        <v>10463</v>
      </c>
      <c r="I820" s="1" t="s">
        <v>10464</v>
      </c>
      <c r="J820" s="1" t="s">
        <v>10465</v>
      </c>
      <c r="K820" s="1" t="s">
        <v>10466</v>
      </c>
      <c r="L820" s="1" t="s">
        <v>10467</v>
      </c>
      <c r="M820" s="1" t="s">
        <v>10468</v>
      </c>
      <c r="N820" s="1" t="s">
        <v>10469</v>
      </c>
      <c r="O820" s="1" t="s">
        <v>10470</v>
      </c>
      <c r="P820" s="1" t="s">
        <v>10457</v>
      </c>
    </row>
    <row r="821" spans="1:16" ht="14.25">
      <c r="A821" s="44">
        <v>820</v>
      </c>
      <c r="B821" s="1" t="s">
        <v>10471</v>
      </c>
      <c r="C821" s="1" t="s">
        <v>10471</v>
      </c>
      <c r="D821" s="1" t="s">
        <v>10472</v>
      </c>
      <c r="E821" s="1" t="s">
        <v>10473</v>
      </c>
      <c r="F821" s="1" t="s">
        <v>10474</v>
      </c>
      <c r="G821" s="1" t="s">
        <v>10475</v>
      </c>
      <c r="H821" s="1" t="s">
        <v>10476</v>
      </c>
      <c r="I821" s="1" t="s">
        <v>10477</v>
      </c>
      <c r="J821" s="1" t="s">
        <v>10471</v>
      </c>
      <c r="K821" s="1" t="s">
        <v>10478</v>
      </c>
      <c r="L821" s="1" t="s">
        <v>10471</v>
      </c>
      <c r="M821" s="1" t="s">
        <v>10471</v>
      </c>
      <c r="N821" s="1" t="s">
        <v>10471</v>
      </c>
      <c r="O821" s="1" t="s">
        <v>10479</v>
      </c>
      <c r="P821" s="1" t="s">
        <v>10471</v>
      </c>
    </row>
    <row r="822" spans="1:16" ht="14.25">
      <c r="A822" s="44">
        <v>821</v>
      </c>
      <c r="B822" s="1" t="s">
        <v>10480</v>
      </c>
      <c r="C822" s="1" t="s">
        <v>10481</v>
      </c>
      <c r="D822" s="1" t="s">
        <v>10481</v>
      </c>
      <c r="E822" s="1" t="s">
        <v>10482</v>
      </c>
      <c r="F822" s="1" t="s">
        <v>10483</v>
      </c>
      <c r="G822" s="1" t="s">
        <v>6483</v>
      </c>
      <c r="H822" s="1" t="s">
        <v>4063</v>
      </c>
      <c r="I822" s="1" t="s">
        <v>10483</v>
      </c>
      <c r="J822" s="1" t="s">
        <v>10480</v>
      </c>
      <c r="K822" s="1" t="s">
        <v>10484</v>
      </c>
      <c r="L822" s="1" t="s">
        <v>10485</v>
      </c>
      <c r="M822" s="1" t="s">
        <v>10486</v>
      </c>
      <c r="N822" s="1" t="s">
        <v>10487</v>
      </c>
      <c r="O822" s="1" t="s">
        <v>10480</v>
      </c>
      <c r="P822" s="1" t="s">
        <v>10480</v>
      </c>
    </row>
    <row r="823" spans="1:16" ht="14.25">
      <c r="A823" s="44">
        <v>822</v>
      </c>
      <c r="B823" s="1" t="s">
        <v>10488</v>
      </c>
      <c r="C823" s="1" t="s">
        <v>10489</v>
      </c>
      <c r="D823" s="1" t="s">
        <v>10490</v>
      </c>
      <c r="E823" s="1" t="s">
        <v>10491</v>
      </c>
      <c r="F823" s="1" t="s">
        <v>10492</v>
      </c>
      <c r="G823" s="1" t="s">
        <v>10493</v>
      </c>
      <c r="H823" s="1" t="s">
        <v>10494</v>
      </c>
      <c r="I823" s="1" t="s">
        <v>10495</v>
      </c>
      <c r="J823" s="1" t="s">
        <v>10496</v>
      </c>
      <c r="K823" s="1" t="s">
        <v>10497</v>
      </c>
      <c r="L823" s="1" t="s">
        <v>10498</v>
      </c>
      <c r="M823" s="1" t="s">
        <v>10499</v>
      </c>
      <c r="N823" s="1" t="s">
        <v>10500</v>
      </c>
      <c r="O823" s="1" t="s">
        <v>10501</v>
      </c>
      <c r="P823" s="1" t="s">
        <v>10488</v>
      </c>
    </row>
    <row r="824" spans="1:16" ht="14.25">
      <c r="A824" s="44">
        <v>823</v>
      </c>
      <c r="B824" s="1" t="s">
        <v>8372</v>
      </c>
      <c r="C824" s="1" t="s">
        <v>8373</v>
      </c>
      <c r="D824" s="1" t="s">
        <v>8374</v>
      </c>
      <c r="E824" s="1" t="s">
        <v>8375</v>
      </c>
      <c r="F824" s="1" t="s">
        <v>8376</v>
      </c>
      <c r="G824" s="1" t="s">
        <v>8377</v>
      </c>
      <c r="H824" s="1" t="s">
        <v>8378</v>
      </c>
      <c r="I824" s="1" t="s">
        <v>8379</v>
      </c>
      <c r="J824" s="1" t="s">
        <v>8380</v>
      </c>
      <c r="K824" s="1" t="s">
        <v>8381</v>
      </c>
      <c r="L824" s="1" t="s">
        <v>8382</v>
      </c>
      <c r="M824" s="1" t="s">
        <v>8383</v>
      </c>
      <c r="N824" s="1" t="s">
        <v>8384</v>
      </c>
      <c r="O824" s="1" t="s">
        <v>8385</v>
      </c>
      <c r="P824" s="1" t="s">
        <v>8372</v>
      </c>
    </row>
    <row r="825" spans="1:16" ht="14.25">
      <c r="A825" s="44">
        <v>824</v>
      </c>
      <c r="B825" s="1" t="s">
        <v>8372</v>
      </c>
      <c r="C825" s="1" t="s">
        <v>8373</v>
      </c>
      <c r="D825" s="1" t="s">
        <v>8374</v>
      </c>
      <c r="E825" s="1" t="s">
        <v>8375</v>
      </c>
      <c r="F825" s="1" t="s">
        <v>8376</v>
      </c>
      <c r="G825" s="1" t="s">
        <v>8377</v>
      </c>
      <c r="H825" s="1" t="s">
        <v>8378</v>
      </c>
      <c r="I825" s="1" t="s">
        <v>8379</v>
      </c>
      <c r="J825" s="1" t="s">
        <v>8380</v>
      </c>
      <c r="K825" s="1" t="s">
        <v>8381</v>
      </c>
      <c r="L825" s="1" t="s">
        <v>8382</v>
      </c>
      <c r="M825" s="1" t="s">
        <v>8383</v>
      </c>
      <c r="N825" s="1" t="s">
        <v>8384</v>
      </c>
      <c r="O825" s="1" t="s">
        <v>8385</v>
      </c>
      <c r="P825" s="1" t="s">
        <v>8372</v>
      </c>
    </row>
    <row r="826" spans="1:16" ht="14.25">
      <c r="A826" s="44">
        <v>825</v>
      </c>
      <c r="B826" s="1" t="s">
        <v>10502</v>
      </c>
      <c r="C826" s="1" t="s">
        <v>10503</v>
      </c>
      <c r="D826" s="1" t="s">
        <v>10504</v>
      </c>
      <c r="E826" s="1" t="s">
        <v>10505</v>
      </c>
      <c r="F826" s="1" t="s">
        <v>10506</v>
      </c>
      <c r="G826" s="1" t="s">
        <v>10507</v>
      </c>
      <c r="H826" s="1" t="s">
        <v>10508</v>
      </c>
      <c r="I826" s="1" t="s">
        <v>10509</v>
      </c>
      <c r="J826" s="1" t="s">
        <v>10510</v>
      </c>
      <c r="K826" s="1" t="s">
        <v>10511</v>
      </c>
      <c r="L826" s="1" t="s">
        <v>10512</v>
      </c>
      <c r="M826" s="1" t="s">
        <v>10513</v>
      </c>
      <c r="N826" s="1" t="s">
        <v>10514</v>
      </c>
      <c r="O826" s="1" t="s">
        <v>10515</v>
      </c>
      <c r="P826" s="1" t="s">
        <v>10502</v>
      </c>
    </row>
    <row r="827" spans="1:16" ht="14.25">
      <c r="A827" s="44">
        <v>826</v>
      </c>
      <c r="B827" s="1" t="s">
        <v>10516</v>
      </c>
      <c r="C827" s="1" t="s">
        <v>10517</v>
      </c>
      <c r="D827" s="1" t="s">
        <v>10518</v>
      </c>
      <c r="E827" s="1" t="s">
        <v>10519</v>
      </c>
      <c r="F827" s="1" t="s">
        <v>10520</v>
      </c>
      <c r="G827" s="1" t="s">
        <v>10521</v>
      </c>
      <c r="H827" s="1" t="s">
        <v>10522</v>
      </c>
      <c r="I827" s="1" t="s">
        <v>10523</v>
      </c>
      <c r="J827" s="1" t="s">
        <v>10524</v>
      </c>
      <c r="K827" s="1" t="s">
        <v>10525</v>
      </c>
      <c r="L827" s="1" t="s">
        <v>10526</v>
      </c>
      <c r="M827" s="1" t="s">
        <v>10527</v>
      </c>
      <c r="N827" s="1" t="s">
        <v>10528</v>
      </c>
      <c r="O827" s="1" t="s">
        <v>10529</v>
      </c>
      <c r="P827" s="1" t="s">
        <v>10516</v>
      </c>
    </row>
    <row r="828" spans="1:16" ht="14.25">
      <c r="A828" s="44">
        <v>827</v>
      </c>
      <c r="B828" s="1" t="s">
        <v>10530</v>
      </c>
      <c r="C828" s="1" t="s">
        <v>10531</v>
      </c>
      <c r="D828" s="1" t="s">
        <v>10532</v>
      </c>
      <c r="E828" s="1" t="s">
        <v>10533</v>
      </c>
      <c r="F828" s="1" t="s">
        <v>10534</v>
      </c>
      <c r="G828" s="1" t="s">
        <v>10535</v>
      </c>
      <c r="H828" s="1" t="s">
        <v>10536</v>
      </c>
      <c r="I828" s="1" t="s">
        <v>10537</v>
      </c>
      <c r="J828" s="1" t="s">
        <v>10538</v>
      </c>
      <c r="K828" s="1" t="s">
        <v>10539</v>
      </c>
      <c r="L828" s="1" t="s">
        <v>10540</v>
      </c>
      <c r="M828" s="1" t="s">
        <v>10541</v>
      </c>
      <c r="N828" s="1" t="s">
        <v>10542</v>
      </c>
      <c r="O828" s="1" t="s">
        <v>10543</v>
      </c>
      <c r="P828" s="1" t="s">
        <v>10530</v>
      </c>
    </row>
    <row r="829" spans="1:16" ht="14.25">
      <c r="A829" s="44">
        <v>828</v>
      </c>
      <c r="B829" s="1" t="s">
        <v>10544</v>
      </c>
      <c r="C829" s="1" t="s">
        <v>10545</v>
      </c>
      <c r="D829" s="1" t="s">
        <v>10546</v>
      </c>
      <c r="E829" s="1" t="s">
        <v>10547</v>
      </c>
      <c r="F829" s="1" t="s">
        <v>10548</v>
      </c>
      <c r="G829" s="1" t="s">
        <v>10549</v>
      </c>
      <c r="H829" s="1" t="s">
        <v>10550</v>
      </c>
      <c r="I829" s="1" t="s">
        <v>10551</v>
      </c>
      <c r="J829" s="1" t="s">
        <v>10552</v>
      </c>
      <c r="K829" s="1" t="s">
        <v>10553</v>
      </c>
      <c r="L829" s="1" t="s">
        <v>10554</v>
      </c>
      <c r="M829" s="1" t="s">
        <v>10555</v>
      </c>
      <c r="N829" s="1" t="s">
        <v>10556</v>
      </c>
      <c r="O829" s="1" t="s">
        <v>10557</v>
      </c>
      <c r="P829" s="1" t="s">
        <v>10544</v>
      </c>
    </row>
    <row r="830" spans="1:16" ht="14.25">
      <c r="A830" s="44">
        <v>829</v>
      </c>
      <c r="B830" s="1" t="s">
        <v>1709</v>
      </c>
      <c r="C830" s="1" t="s">
        <v>1710</v>
      </c>
      <c r="D830" s="1" t="s">
        <v>1709</v>
      </c>
      <c r="E830" s="1" t="s">
        <v>1711</v>
      </c>
      <c r="F830" s="1" t="s">
        <v>1709</v>
      </c>
      <c r="G830" s="1" t="s">
        <v>1709</v>
      </c>
      <c r="H830" s="1" t="s">
        <v>1709</v>
      </c>
      <c r="I830" s="1" t="s">
        <v>1709</v>
      </c>
      <c r="J830" s="1" t="s">
        <v>1709</v>
      </c>
      <c r="K830" s="1" t="s">
        <v>1709</v>
      </c>
      <c r="L830" s="1" t="s">
        <v>1712</v>
      </c>
      <c r="M830" s="1" t="s">
        <v>1709</v>
      </c>
      <c r="N830" s="1" t="s">
        <v>1709</v>
      </c>
      <c r="O830" s="1" t="s">
        <v>1713</v>
      </c>
      <c r="P830" s="1" t="s">
        <v>1709</v>
      </c>
    </row>
    <row r="831" spans="1:16" ht="14.25">
      <c r="A831" s="44">
        <v>830</v>
      </c>
      <c r="B831" s="1" t="s">
        <v>10558</v>
      </c>
      <c r="C831" s="1" t="s">
        <v>10558</v>
      </c>
      <c r="D831" s="1" t="s">
        <v>10558</v>
      </c>
      <c r="E831" s="1" t="s">
        <v>10559</v>
      </c>
      <c r="F831" s="1" t="s">
        <v>10560</v>
      </c>
      <c r="G831" s="1" t="s">
        <v>10558</v>
      </c>
      <c r="H831" s="1" t="s">
        <v>10558</v>
      </c>
      <c r="I831" s="1" t="s">
        <v>10560</v>
      </c>
      <c r="J831" s="1" t="s">
        <v>10558</v>
      </c>
      <c r="K831" s="1" t="s">
        <v>10558</v>
      </c>
      <c r="L831" s="1" t="s">
        <v>10561</v>
      </c>
      <c r="M831" s="1" t="s">
        <v>10558</v>
      </c>
      <c r="N831" s="1" t="s">
        <v>10562</v>
      </c>
      <c r="O831" s="1" t="s">
        <v>10563</v>
      </c>
      <c r="P831" s="1" t="s">
        <v>10558</v>
      </c>
    </row>
    <row r="832" spans="1:16" ht="14.25">
      <c r="A832" s="44">
        <v>831</v>
      </c>
      <c r="B832" s="1" t="s">
        <v>10564</v>
      </c>
      <c r="C832" s="1" t="s">
        <v>10565</v>
      </c>
      <c r="D832" s="1" t="s">
        <v>10564</v>
      </c>
      <c r="E832" s="1" t="s">
        <v>10566</v>
      </c>
      <c r="F832" s="1" t="s">
        <v>10567</v>
      </c>
      <c r="G832" s="1" t="s">
        <v>10568</v>
      </c>
      <c r="H832" s="1" t="s">
        <v>10569</v>
      </c>
      <c r="I832" s="1" t="s">
        <v>10570</v>
      </c>
      <c r="J832" s="1" t="s">
        <v>10571</v>
      </c>
      <c r="K832" s="1" t="s">
        <v>10572</v>
      </c>
      <c r="L832" s="1" t="s">
        <v>10573</v>
      </c>
      <c r="M832" s="1" t="s">
        <v>10574</v>
      </c>
      <c r="N832" s="1" t="s">
        <v>10574</v>
      </c>
      <c r="O832" s="1" t="s">
        <v>10575</v>
      </c>
      <c r="P832" s="1" t="s">
        <v>10564</v>
      </c>
    </row>
    <row r="833" spans="1:16" ht="14.25">
      <c r="A833" s="44">
        <v>832</v>
      </c>
      <c r="B833" s="1" t="s">
        <v>10576</v>
      </c>
      <c r="C833" s="1" t="s">
        <v>10577</v>
      </c>
      <c r="D833" s="1" t="s">
        <v>10578</v>
      </c>
      <c r="E833" s="1" t="s">
        <v>10579</v>
      </c>
      <c r="F833" s="1" t="s">
        <v>10580</v>
      </c>
      <c r="G833" s="1" t="s">
        <v>10581</v>
      </c>
      <c r="H833" s="1" t="s">
        <v>10582</v>
      </c>
      <c r="I833" s="1" t="s">
        <v>10583</v>
      </c>
      <c r="J833" s="1" t="s">
        <v>10584</v>
      </c>
      <c r="K833" s="1" t="s">
        <v>10585</v>
      </c>
      <c r="L833" s="1" t="s">
        <v>10586</v>
      </c>
      <c r="M833" s="1" t="s">
        <v>10587</v>
      </c>
      <c r="N833" s="1" t="s">
        <v>10588</v>
      </c>
      <c r="O833" s="1" t="s">
        <v>10589</v>
      </c>
      <c r="P833" s="1" t="s">
        <v>10576</v>
      </c>
    </row>
    <row r="834" spans="1:16" ht="14.25">
      <c r="A834" s="44">
        <v>833</v>
      </c>
      <c r="B834" s="1" t="s">
        <v>10590</v>
      </c>
      <c r="C834" s="1" t="s">
        <v>10591</v>
      </c>
      <c r="D834" s="1" t="s">
        <v>10592</v>
      </c>
      <c r="E834" s="1" t="s">
        <v>10593</v>
      </c>
      <c r="F834" s="1" t="s">
        <v>10594</v>
      </c>
      <c r="G834" s="1" t="s">
        <v>10595</v>
      </c>
      <c r="H834" s="1" t="s">
        <v>10596</v>
      </c>
      <c r="I834" s="1" t="s">
        <v>10597</v>
      </c>
      <c r="J834" s="1" t="s">
        <v>10598</v>
      </c>
      <c r="K834" s="1" t="s">
        <v>10599</v>
      </c>
      <c r="L834" s="1" t="s">
        <v>10600</v>
      </c>
      <c r="M834" s="1" t="s">
        <v>10601</v>
      </c>
      <c r="N834" s="1" t="s">
        <v>10602</v>
      </c>
      <c r="O834" s="1" t="s">
        <v>10603</v>
      </c>
      <c r="P834" s="1" t="s">
        <v>10590</v>
      </c>
    </row>
    <row r="835" spans="1:16" ht="14.25">
      <c r="A835" s="44">
        <v>834</v>
      </c>
      <c r="B835" s="1" t="s">
        <v>10604</v>
      </c>
      <c r="C835" s="1" t="s">
        <v>10605</v>
      </c>
      <c r="D835" s="1" t="s">
        <v>10606</v>
      </c>
      <c r="E835" s="1" t="s">
        <v>10607</v>
      </c>
      <c r="F835" s="1" t="s">
        <v>10608</v>
      </c>
      <c r="G835" s="1" t="s">
        <v>10609</v>
      </c>
      <c r="H835" s="1" t="s">
        <v>10610</v>
      </c>
      <c r="I835" s="1" t="s">
        <v>10611</v>
      </c>
      <c r="J835" s="1" t="s">
        <v>10612</v>
      </c>
      <c r="K835" s="1" t="s">
        <v>10613</v>
      </c>
      <c r="L835" s="1" t="s">
        <v>10614</v>
      </c>
      <c r="M835" s="1" t="s">
        <v>10604</v>
      </c>
      <c r="N835" s="1" t="s">
        <v>10604</v>
      </c>
      <c r="O835" s="1" t="s">
        <v>10615</v>
      </c>
      <c r="P835" s="1" t="s">
        <v>10604</v>
      </c>
    </row>
    <row r="836" spans="1:16" ht="14.25">
      <c r="A836" s="44">
        <v>835</v>
      </c>
      <c r="B836" s="1" t="s">
        <v>10616</v>
      </c>
      <c r="C836" s="1" t="s">
        <v>10617</v>
      </c>
      <c r="D836" s="1" t="s">
        <v>10618</v>
      </c>
      <c r="E836" s="1" t="s">
        <v>10619</v>
      </c>
      <c r="F836" s="1" t="s">
        <v>10620</v>
      </c>
      <c r="G836" s="1" t="s">
        <v>10621</v>
      </c>
      <c r="H836" s="1" t="s">
        <v>10622</v>
      </c>
      <c r="I836" s="1" t="s">
        <v>10623</v>
      </c>
      <c r="J836" s="1" t="s">
        <v>10624</v>
      </c>
      <c r="K836" s="1" t="s">
        <v>10625</v>
      </c>
      <c r="L836" s="1" t="s">
        <v>10626</v>
      </c>
      <c r="M836" s="1" t="s">
        <v>10627</v>
      </c>
      <c r="N836" s="1" t="s">
        <v>10628</v>
      </c>
      <c r="O836" s="1" t="s">
        <v>10629</v>
      </c>
      <c r="P836" s="1" t="s">
        <v>10616</v>
      </c>
    </row>
    <row r="837" spans="1:16" ht="14.25">
      <c r="A837" s="44">
        <v>836</v>
      </c>
      <c r="B837" s="1" t="s">
        <v>10630</v>
      </c>
      <c r="C837" s="1" t="s">
        <v>10631</v>
      </c>
      <c r="D837" s="1" t="s">
        <v>10632</v>
      </c>
      <c r="E837" s="1" t="s">
        <v>10633</v>
      </c>
      <c r="F837" s="1" t="s">
        <v>10634</v>
      </c>
      <c r="G837" s="1" t="s">
        <v>10635</v>
      </c>
      <c r="H837" s="1" t="s">
        <v>10636</v>
      </c>
      <c r="I837" s="1" t="s">
        <v>10637</v>
      </c>
      <c r="J837" s="1" t="s">
        <v>10638</v>
      </c>
      <c r="K837" s="1" t="s">
        <v>10639</v>
      </c>
      <c r="L837" s="1" t="s">
        <v>10640</v>
      </c>
      <c r="M837" s="1" t="s">
        <v>10641</v>
      </c>
      <c r="N837" s="1" t="s">
        <v>10642</v>
      </c>
      <c r="O837" s="1" t="s">
        <v>10643</v>
      </c>
      <c r="P837" s="1" t="s">
        <v>10630</v>
      </c>
    </row>
    <row r="838" spans="1:16" ht="14.25">
      <c r="A838" s="44">
        <v>837</v>
      </c>
      <c r="B838" s="1" t="s">
        <v>10644</v>
      </c>
      <c r="C838" s="1" t="s">
        <v>10644</v>
      </c>
      <c r="D838" s="1" t="s">
        <v>10644</v>
      </c>
      <c r="E838" s="1" t="s">
        <v>10645</v>
      </c>
      <c r="F838" s="1" t="s">
        <v>10646</v>
      </c>
      <c r="G838" s="1" t="s">
        <v>10644</v>
      </c>
      <c r="H838" s="1" t="s">
        <v>10644</v>
      </c>
      <c r="I838" s="1" t="s">
        <v>10646</v>
      </c>
      <c r="J838" s="1" t="s">
        <v>10644</v>
      </c>
      <c r="K838" s="1" t="s">
        <v>10644</v>
      </c>
      <c r="L838" s="1" t="s">
        <v>10647</v>
      </c>
      <c r="M838" s="1" t="s">
        <v>10644</v>
      </c>
      <c r="N838" s="1" t="s">
        <v>10648</v>
      </c>
      <c r="O838" s="1" t="s">
        <v>10644</v>
      </c>
      <c r="P838" s="1" t="s">
        <v>10644</v>
      </c>
    </row>
    <row r="839" spans="1:16" ht="14.25">
      <c r="A839" s="44">
        <v>838</v>
      </c>
      <c r="B839" s="1" t="s">
        <v>10649</v>
      </c>
      <c r="C839" s="1" t="s">
        <v>10650</v>
      </c>
      <c r="D839" s="1" t="s">
        <v>10651</v>
      </c>
      <c r="E839" s="1" t="s">
        <v>10652</v>
      </c>
      <c r="F839" s="1" t="s">
        <v>10653</v>
      </c>
      <c r="G839" s="1" t="s">
        <v>10654</v>
      </c>
      <c r="H839" s="1" t="s">
        <v>10655</v>
      </c>
      <c r="I839" s="1" t="s">
        <v>10656</v>
      </c>
      <c r="J839" s="1" t="s">
        <v>10657</v>
      </c>
      <c r="K839" s="1" t="s">
        <v>10658</v>
      </c>
      <c r="L839" s="1" t="s">
        <v>10659</v>
      </c>
      <c r="M839" s="1" t="s">
        <v>10660</v>
      </c>
      <c r="N839" s="1" t="s">
        <v>10661</v>
      </c>
      <c r="O839" s="1" t="s">
        <v>10662</v>
      </c>
      <c r="P839" s="1" t="s">
        <v>10649</v>
      </c>
    </row>
    <row r="840" spans="1:16" ht="14.25">
      <c r="A840" s="44">
        <v>839</v>
      </c>
      <c r="B840" s="1" t="s">
        <v>10663</v>
      </c>
      <c r="C840" s="1" t="s">
        <v>10664</v>
      </c>
      <c r="D840" s="1" t="s">
        <v>10665</v>
      </c>
      <c r="E840" s="1" t="s">
        <v>10666</v>
      </c>
      <c r="F840" s="1" t="s">
        <v>10667</v>
      </c>
      <c r="G840" s="1" t="s">
        <v>10668</v>
      </c>
      <c r="H840" s="1" t="s">
        <v>10669</v>
      </c>
      <c r="I840" s="1" t="s">
        <v>10670</v>
      </c>
      <c r="J840" s="1" t="s">
        <v>10671</v>
      </c>
      <c r="K840" s="1" t="s">
        <v>10672</v>
      </c>
      <c r="L840" s="1" t="s">
        <v>10673</v>
      </c>
      <c r="M840" s="1" t="s">
        <v>10674</v>
      </c>
      <c r="N840" s="1" t="s">
        <v>10675</v>
      </c>
      <c r="O840" s="1" t="s">
        <v>10676</v>
      </c>
      <c r="P840" s="1" t="s">
        <v>10663</v>
      </c>
    </row>
    <row r="841" spans="1:16" ht="14.25">
      <c r="A841" s="44">
        <v>840</v>
      </c>
      <c r="B841" s="1" t="s">
        <v>10677</v>
      </c>
      <c r="C841" s="1" t="s">
        <v>10678</v>
      </c>
      <c r="D841" s="1" t="s">
        <v>10679</v>
      </c>
      <c r="E841" s="1" t="s">
        <v>10680</v>
      </c>
      <c r="F841" s="1" t="s">
        <v>10681</v>
      </c>
      <c r="G841" s="1" t="s">
        <v>10663</v>
      </c>
      <c r="H841" s="1" t="s">
        <v>10682</v>
      </c>
      <c r="I841" s="1" t="s">
        <v>10683</v>
      </c>
      <c r="J841" s="1" t="s">
        <v>10684</v>
      </c>
      <c r="K841" s="1" t="s">
        <v>10685</v>
      </c>
      <c r="L841" s="1" t="s">
        <v>10686</v>
      </c>
      <c r="M841" s="1" t="s">
        <v>10687</v>
      </c>
      <c r="N841" s="1" t="s">
        <v>10688</v>
      </c>
      <c r="O841" s="1" t="s">
        <v>10689</v>
      </c>
      <c r="P841" s="1" t="s">
        <v>10677</v>
      </c>
    </row>
    <row r="842" spans="1:16" ht="14.25">
      <c r="A842" s="44">
        <v>841</v>
      </c>
      <c r="B842" s="1" t="s">
        <v>10690</v>
      </c>
      <c r="C842" s="1" t="s">
        <v>10691</v>
      </c>
      <c r="D842" s="1" t="s">
        <v>10692</v>
      </c>
      <c r="E842" s="1" t="s">
        <v>10693</v>
      </c>
      <c r="F842" s="1" t="s">
        <v>10694</v>
      </c>
      <c r="G842" s="1" t="s">
        <v>10695</v>
      </c>
      <c r="H842" s="1" t="s">
        <v>10696</v>
      </c>
      <c r="I842" s="1" t="s">
        <v>10697</v>
      </c>
      <c r="J842" s="1" t="s">
        <v>10698</v>
      </c>
      <c r="K842" s="1" t="s">
        <v>10699</v>
      </c>
      <c r="L842" s="1" t="s">
        <v>10700</v>
      </c>
      <c r="M842" s="1" t="s">
        <v>10701</v>
      </c>
      <c r="N842" s="1" t="s">
        <v>10702</v>
      </c>
      <c r="O842" s="1" t="s">
        <v>10703</v>
      </c>
      <c r="P842" s="1" t="s">
        <v>10690</v>
      </c>
    </row>
    <row r="843" spans="1:16" ht="14.25">
      <c r="A843" s="44">
        <v>842</v>
      </c>
      <c r="B843" s="1" t="s">
        <v>10704</v>
      </c>
      <c r="C843" s="1" t="s">
        <v>10705</v>
      </c>
      <c r="D843" s="1" t="s">
        <v>10706</v>
      </c>
      <c r="E843" s="1" t="s">
        <v>10707</v>
      </c>
      <c r="F843" s="1" t="s">
        <v>10708</v>
      </c>
      <c r="G843" s="1" t="s">
        <v>10709</v>
      </c>
      <c r="H843" s="1" t="s">
        <v>10710</v>
      </c>
      <c r="I843" s="1" t="s">
        <v>10711</v>
      </c>
      <c r="J843" s="1" t="s">
        <v>10712</v>
      </c>
      <c r="K843" s="1" t="s">
        <v>10713</v>
      </c>
      <c r="L843" s="1" t="s">
        <v>10714</v>
      </c>
      <c r="M843" s="1" t="s">
        <v>10715</v>
      </c>
      <c r="N843" s="1" t="s">
        <v>10716</v>
      </c>
      <c r="O843" s="1" t="s">
        <v>10717</v>
      </c>
      <c r="P843" s="1" t="s">
        <v>10704</v>
      </c>
    </row>
    <row r="844" spans="1:16" ht="14.25">
      <c r="A844" s="44">
        <v>843</v>
      </c>
      <c r="B844" s="1" t="s">
        <v>10718</v>
      </c>
      <c r="C844" s="1" t="s">
        <v>10719</v>
      </c>
      <c r="D844" s="1" t="s">
        <v>10720</v>
      </c>
      <c r="E844" s="1" t="s">
        <v>10721</v>
      </c>
      <c r="F844" s="1" t="s">
        <v>10722</v>
      </c>
      <c r="G844" s="1" t="s">
        <v>10723</v>
      </c>
      <c r="H844" s="1" t="s">
        <v>10724</v>
      </c>
      <c r="I844" s="1" t="s">
        <v>10725</v>
      </c>
      <c r="J844" s="1" t="s">
        <v>10726</v>
      </c>
      <c r="K844" s="1" t="s">
        <v>10727</v>
      </c>
      <c r="L844" s="1" t="s">
        <v>10728</v>
      </c>
      <c r="M844" s="1" t="s">
        <v>10729</v>
      </c>
      <c r="N844" s="1" t="s">
        <v>10730</v>
      </c>
      <c r="O844" s="1" t="s">
        <v>10731</v>
      </c>
      <c r="P844" s="1" t="s">
        <v>10718</v>
      </c>
    </row>
    <row r="845" spans="1:16" ht="14.25">
      <c r="A845" s="44">
        <v>844</v>
      </c>
      <c r="B845" s="1" t="s">
        <v>10732</v>
      </c>
      <c r="C845" s="1" t="s">
        <v>10733</v>
      </c>
      <c r="D845" s="1" t="s">
        <v>10734</v>
      </c>
      <c r="E845" s="1" t="s">
        <v>10735</v>
      </c>
      <c r="F845" s="1" t="s">
        <v>10736</v>
      </c>
      <c r="G845" s="1" t="s">
        <v>7287</v>
      </c>
      <c r="H845" s="1" t="s">
        <v>10737</v>
      </c>
      <c r="I845" s="1" t="s">
        <v>10738</v>
      </c>
      <c r="J845" s="1" t="s">
        <v>10739</v>
      </c>
      <c r="K845" s="1" t="s">
        <v>10740</v>
      </c>
      <c r="L845" s="1" t="s">
        <v>10741</v>
      </c>
      <c r="M845" s="1" t="s">
        <v>10732</v>
      </c>
      <c r="N845" s="1" t="s">
        <v>10742</v>
      </c>
      <c r="O845" s="1" t="s">
        <v>10743</v>
      </c>
      <c r="P845" s="1" t="s">
        <v>10732</v>
      </c>
    </row>
    <row r="846" spans="1:16" ht="14.25">
      <c r="A846" s="44">
        <v>845</v>
      </c>
      <c r="B846" s="1" t="s">
        <v>10744</v>
      </c>
      <c r="C846" s="1" t="s">
        <v>10745</v>
      </c>
      <c r="D846" s="1" t="s">
        <v>10746</v>
      </c>
      <c r="E846" s="1" t="s">
        <v>10747</v>
      </c>
      <c r="F846" s="1" t="s">
        <v>10748</v>
      </c>
      <c r="G846" s="1" t="s">
        <v>10749</v>
      </c>
      <c r="H846" s="1" t="s">
        <v>10750</v>
      </c>
      <c r="I846" s="1" t="s">
        <v>10751</v>
      </c>
      <c r="J846" s="1" t="s">
        <v>10752</v>
      </c>
      <c r="K846" s="1" t="s">
        <v>10753</v>
      </c>
      <c r="L846" s="1" t="s">
        <v>10754</v>
      </c>
      <c r="M846" s="1" t="s">
        <v>10755</v>
      </c>
      <c r="N846" s="1" t="s">
        <v>10756</v>
      </c>
      <c r="O846" s="1" t="s">
        <v>10757</v>
      </c>
      <c r="P846" s="1" t="s">
        <v>10744</v>
      </c>
    </row>
    <row r="847" spans="1:16" ht="14.25">
      <c r="A847" s="44">
        <v>846</v>
      </c>
      <c r="B847" s="1" t="s">
        <v>10758</v>
      </c>
      <c r="C847" s="1" t="s">
        <v>10759</v>
      </c>
      <c r="D847" s="1" t="s">
        <v>10760</v>
      </c>
      <c r="E847" s="1" t="s">
        <v>10761</v>
      </c>
      <c r="F847" s="1" t="s">
        <v>10762</v>
      </c>
      <c r="G847" s="1" t="s">
        <v>10763</v>
      </c>
      <c r="H847" s="1" t="s">
        <v>10764</v>
      </c>
      <c r="I847" s="1" t="s">
        <v>10765</v>
      </c>
      <c r="J847" s="1" t="s">
        <v>10766</v>
      </c>
      <c r="K847" s="1" t="s">
        <v>10767</v>
      </c>
      <c r="L847" s="1" t="s">
        <v>10768</v>
      </c>
      <c r="M847" s="1" t="s">
        <v>10769</v>
      </c>
      <c r="N847" s="1" t="s">
        <v>10770</v>
      </c>
      <c r="O847" s="1" t="s">
        <v>10771</v>
      </c>
      <c r="P847" s="1" t="s">
        <v>10758</v>
      </c>
    </row>
    <row r="848" spans="1:16" ht="14.25">
      <c r="A848" s="44">
        <v>847</v>
      </c>
      <c r="B848" s="1" t="s">
        <v>10772</v>
      </c>
      <c r="C848" s="1" t="s">
        <v>10773</v>
      </c>
      <c r="D848" s="1" t="s">
        <v>10774</v>
      </c>
      <c r="E848" s="1" t="s">
        <v>10775</v>
      </c>
      <c r="F848" s="1" t="s">
        <v>10776</v>
      </c>
      <c r="G848" s="1" t="s">
        <v>10777</v>
      </c>
      <c r="H848" s="1" t="s">
        <v>10778</v>
      </c>
      <c r="I848" s="1" t="s">
        <v>10779</v>
      </c>
      <c r="J848" s="1" t="s">
        <v>10780</v>
      </c>
      <c r="K848" s="1" t="s">
        <v>10781</v>
      </c>
      <c r="L848" s="1" t="s">
        <v>10782</v>
      </c>
      <c r="M848" s="1" t="s">
        <v>10783</v>
      </c>
      <c r="N848" s="1" t="s">
        <v>10784</v>
      </c>
      <c r="O848" s="1" t="s">
        <v>10785</v>
      </c>
      <c r="P848" s="1" t="s">
        <v>10772</v>
      </c>
    </row>
    <row r="849" spans="1:16" ht="14.25">
      <c r="A849" s="44">
        <v>848</v>
      </c>
      <c r="B849" s="1" t="s">
        <v>10786</v>
      </c>
      <c r="C849" s="1" t="s">
        <v>10787</v>
      </c>
      <c r="D849" s="1" t="s">
        <v>10788</v>
      </c>
      <c r="E849" s="1" t="s">
        <v>10789</v>
      </c>
      <c r="F849" s="1" t="s">
        <v>3336</v>
      </c>
      <c r="G849" s="1" t="s">
        <v>10790</v>
      </c>
      <c r="H849" s="1" t="s">
        <v>10791</v>
      </c>
      <c r="I849" s="1" t="s">
        <v>3339</v>
      </c>
      <c r="J849" s="1" t="s">
        <v>10792</v>
      </c>
      <c r="K849" s="1" t="s">
        <v>10793</v>
      </c>
      <c r="L849" s="1" t="s">
        <v>3342</v>
      </c>
      <c r="M849" s="1" t="s">
        <v>10794</v>
      </c>
      <c r="N849" s="1" t="s">
        <v>10795</v>
      </c>
      <c r="O849" s="1" t="s">
        <v>10796</v>
      </c>
      <c r="P849" s="1" t="s">
        <v>10786</v>
      </c>
    </row>
    <row r="850" spans="1:16" ht="14.25">
      <c r="A850" s="44">
        <v>849</v>
      </c>
      <c r="B850" s="1" t="s">
        <v>10797</v>
      </c>
      <c r="C850" s="1" t="s">
        <v>10798</v>
      </c>
      <c r="D850" s="1" t="s">
        <v>10799</v>
      </c>
      <c r="E850" s="1" t="s">
        <v>10800</v>
      </c>
      <c r="F850" s="1" t="s">
        <v>10801</v>
      </c>
      <c r="G850" s="1" t="s">
        <v>10802</v>
      </c>
      <c r="H850" s="1" t="s">
        <v>10803</v>
      </c>
      <c r="I850" s="1" t="s">
        <v>10804</v>
      </c>
      <c r="J850" s="1" t="s">
        <v>10805</v>
      </c>
      <c r="K850" s="1" t="s">
        <v>10806</v>
      </c>
      <c r="L850" s="1" t="s">
        <v>10807</v>
      </c>
      <c r="M850" s="1" t="s">
        <v>10808</v>
      </c>
      <c r="N850" s="1" t="s">
        <v>10809</v>
      </c>
      <c r="O850" s="1" t="s">
        <v>10810</v>
      </c>
      <c r="P850" s="1" t="s">
        <v>10797</v>
      </c>
    </row>
    <row r="851" spans="1:16" ht="14.25">
      <c r="A851" s="44">
        <v>850</v>
      </c>
      <c r="B851" s="1" t="s">
        <v>10811</v>
      </c>
      <c r="C851" s="1" t="s">
        <v>10812</v>
      </c>
      <c r="D851" s="1" t="s">
        <v>10813</v>
      </c>
      <c r="E851" s="1" t="s">
        <v>10814</v>
      </c>
      <c r="F851" s="1" t="s">
        <v>10815</v>
      </c>
      <c r="G851" s="1" t="s">
        <v>10816</v>
      </c>
      <c r="H851" s="1" t="s">
        <v>10817</v>
      </c>
      <c r="I851" s="1" t="s">
        <v>10818</v>
      </c>
      <c r="J851" s="1" t="s">
        <v>10819</v>
      </c>
      <c r="K851" s="1" t="s">
        <v>10820</v>
      </c>
      <c r="L851" s="1" t="s">
        <v>10821</v>
      </c>
      <c r="M851" s="1" t="s">
        <v>10822</v>
      </c>
      <c r="N851" s="1" t="s">
        <v>10823</v>
      </c>
      <c r="O851" s="1" t="s">
        <v>10824</v>
      </c>
      <c r="P851" s="1" t="s">
        <v>10811</v>
      </c>
    </row>
    <row r="852" spans="1:16" ht="14.25">
      <c r="A852" s="44">
        <v>851</v>
      </c>
      <c r="B852" s="1" t="s">
        <v>10825</v>
      </c>
      <c r="C852" s="1" t="s">
        <v>10826</v>
      </c>
      <c r="D852" s="1" t="s">
        <v>10827</v>
      </c>
      <c r="E852" s="1" t="s">
        <v>10828</v>
      </c>
      <c r="F852" s="1" t="s">
        <v>10829</v>
      </c>
      <c r="G852" s="1" t="s">
        <v>10830</v>
      </c>
      <c r="H852" s="1" t="s">
        <v>10831</v>
      </c>
      <c r="I852" s="1" t="s">
        <v>10832</v>
      </c>
      <c r="J852" s="1" t="s">
        <v>10833</v>
      </c>
      <c r="K852" s="1" t="s">
        <v>10834</v>
      </c>
      <c r="L852" s="1" t="s">
        <v>10835</v>
      </c>
      <c r="M852" s="1" t="s">
        <v>10836</v>
      </c>
      <c r="N852" s="1" t="s">
        <v>10837</v>
      </c>
      <c r="O852" s="1" t="s">
        <v>10838</v>
      </c>
      <c r="P852" s="1" t="s">
        <v>10825</v>
      </c>
    </row>
    <row r="853" spans="1:16" ht="14.25">
      <c r="A853" s="44">
        <v>852</v>
      </c>
      <c r="B853" s="1" t="s">
        <v>10839</v>
      </c>
      <c r="C853" s="1" t="s">
        <v>10840</v>
      </c>
      <c r="D853" s="1" t="s">
        <v>10841</v>
      </c>
      <c r="E853" s="1" t="s">
        <v>10842</v>
      </c>
      <c r="F853" s="1" t="s">
        <v>10843</v>
      </c>
      <c r="G853" s="1" t="s">
        <v>10844</v>
      </c>
      <c r="H853" s="1" t="s">
        <v>10845</v>
      </c>
      <c r="I853" s="1" t="s">
        <v>10846</v>
      </c>
      <c r="J853" s="1" t="s">
        <v>10847</v>
      </c>
      <c r="K853" s="1" t="s">
        <v>10848</v>
      </c>
      <c r="L853" s="1" t="s">
        <v>10849</v>
      </c>
      <c r="M853" s="1" t="s">
        <v>10850</v>
      </c>
      <c r="N853" s="1" t="s">
        <v>10851</v>
      </c>
      <c r="O853" s="1" t="s">
        <v>10852</v>
      </c>
      <c r="P853" s="1" t="s">
        <v>10839</v>
      </c>
    </row>
    <row r="854" spans="1:16" ht="14.25">
      <c r="A854" s="44">
        <v>853</v>
      </c>
      <c r="B854" s="1" t="s">
        <v>10853</v>
      </c>
      <c r="C854" s="1" t="s">
        <v>10854</v>
      </c>
      <c r="D854" s="1" t="s">
        <v>10855</v>
      </c>
      <c r="E854" s="1" t="s">
        <v>10856</v>
      </c>
      <c r="F854" s="1" t="s">
        <v>10857</v>
      </c>
      <c r="G854" s="1" t="s">
        <v>5</v>
      </c>
      <c r="H854" s="1" t="s">
        <v>10858</v>
      </c>
      <c r="I854" s="1" t="s">
        <v>10859</v>
      </c>
      <c r="J854" s="1" t="s">
        <v>10860</v>
      </c>
      <c r="K854" s="1" t="s">
        <v>10861</v>
      </c>
      <c r="L854" s="1" t="s">
        <v>10862</v>
      </c>
      <c r="M854" s="1" t="s">
        <v>10863</v>
      </c>
      <c r="N854" s="1" t="s">
        <v>10862</v>
      </c>
      <c r="O854" s="1" t="s">
        <v>10864</v>
      </c>
      <c r="P854" s="1" t="s">
        <v>10853</v>
      </c>
    </row>
    <row r="855" spans="1:16" ht="14.25">
      <c r="A855" s="44">
        <v>854</v>
      </c>
      <c r="B855" s="1" t="s">
        <v>10865</v>
      </c>
      <c r="C855" s="1" t="s">
        <v>10866</v>
      </c>
      <c r="D855" s="1" t="s">
        <v>10867</v>
      </c>
      <c r="E855" s="1" t="s">
        <v>10868</v>
      </c>
      <c r="F855" s="1" t="s">
        <v>10869</v>
      </c>
      <c r="G855" s="1" t="s">
        <v>10870</v>
      </c>
      <c r="H855" s="1" t="s">
        <v>10871</v>
      </c>
      <c r="I855" s="1" t="s">
        <v>10872</v>
      </c>
      <c r="J855" s="1" t="s">
        <v>10873</v>
      </c>
      <c r="K855" s="1" t="s">
        <v>10874</v>
      </c>
      <c r="L855" s="1" t="s">
        <v>10875</v>
      </c>
      <c r="M855" s="1" t="s">
        <v>10876</v>
      </c>
      <c r="N855" s="1" t="s">
        <v>10877</v>
      </c>
      <c r="O855" s="1" t="s">
        <v>10878</v>
      </c>
      <c r="P855" s="1" t="s">
        <v>10865</v>
      </c>
    </row>
    <row r="856" spans="1:16" ht="14.25">
      <c r="A856" s="44">
        <v>855</v>
      </c>
      <c r="B856" s="1" t="s">
        <v>10879</v>
      </c>
      <c r="C856" s="1" t="s">
        <v>10880</v>
      </c>
      <c r="D856" s="1" t="s">
        <v>10881</v>
      </c>
      <c r="E856" s="1" t="s">
        <v>10882</v>
      </c>
      <c r="F856" s="1" t="s">
        <v>10883</v>
      </c>
      <c r="G856" s="1" t="s">
        <v>10884</v>
      </c>
      <c r="H856" s="1" t="s">
        <v>10885</v>
      </c>
      <c r="I856" s="1" t="s">
        <v>10886</v>
      </c>
      <c r="J856" s="1" t="s">
        <v>10887</v>
      </c>
      <c r="K856" s="1" t="s">
        <v>10888</v>
      </c>
      <c r="L856" s="1" t="s">
        <v>10889</v>
      </c>
      <c r="M856" s="1" t="s">
        <v>10890</v>
      </c>
      <c r="N856" s="1" t="s">
        <v>10891</v>
      </c>
      <c r="O856" s="1" t="s">
        <v>10892</v>
      </c>
      <c r="P856" s="1" t="s">
        <v>10879</v>
      </c>
    </row>
    <row r="857" spans="1:16" ht="14.25">
      <c r="A857" s="44">
        <v>856</v>
      </c>
      <c r="B857" s="1" t="s">
        <v>10893</v>
      </c>
      <c r="C857" s="1" t="s">
        <v>10894</v>
      </c>
      <c r="D857" s="1" t="s">
        <v>10895</v>
      </c>
      <c r="E857" s="1" t="s">
        <v>10896</v>
      </c>
      <c r="F857" s="1" t="s">
        <v>10897</v>
      </c>
      <c r="G857" s="1" t="s">
        <v>10898</v>
      </c>
      <c r="H857" s="1" t="s">
        <v>10899</v>
      </c>
      <c r="I857" s="1" t="s">
        <v>10897</v>
      </c>
      <c r="J857" s="1" t="s">
        <v>10900</v>
      </c>
      <c r="K857" s="1" t="s">
        <v>10901</v>
      </c>
      <c r="L857" s="1" t="s">
        <v>10902</v>
      </c>
      <c r="M857" s="1" t="s">
        <v>10893</v>
      </c>
      <c r="N857" s="1" t="s">
        <v>10893</v>
      </c>
      <c r="O857" s="1" t="s">
        <v>10903</v>
      </c>
      <c r="P857" s="1" t="s">
        <v>10893</v>
      </c>
    </row>
    <row r="858" spans="1:16" ht="14.25">
      <c r="A858" s="44">
        <v>857</v>
      </c>
      <c r="B858" s="1" t="s">
        <v>10904</v>
      </c>
      <c r="C858" s="1" t="s">
        <v>10905</v>
      </c>
      <c r="D858" s="1" t="s">
        <v>10906</v>
      </c>
      <c r="E858" s="1" t="s">
        <v>10907</v>
      </c>
      <c r="F858" s="1" t="s">
        <v>10908</v>
      </c>
      <c r="G858" s="1" t="s">
        <v>10909</v>
      </c>
      <c r="H858" s="1" t="s">
        <v>10910</v>
      </c>
      <c r="I858" s="1" t="s">
        <v>10908</v>
      </c>
      <c r="J858" s="1" t="s">
        <v>10911</v>
      </c>
      <c r="K858" s="1" t="s">
        <v>10904</v>
      </c>
      <c r="L858" s="1" t="s">
        <v>10912</v>
      </c>
      <c r="M858" s="1" t="s">
        <v>10905</v>
      </c>
      <c r="N858" s="1" t="s">
        <v>10904</v>
      </c>
      <c r="O858" s="1" t="s">
        <v>10913</v>
      </c>
      <c r="P858" s="1" t="s">
        <v>10904</v>
      </c>
    </row>
    <row r="859" spans="1:16" ht="14.25">
      <c r="A859" s="44">
        <v>858</v>
      </c>
      <c r="B859" s="1" t="s">
        <v>10893</v>
      </c>
      <c r="C859" s="1" t="s">
        <v>10894</v>
      </c>
      <c r="D859" s="1" t="s">
        <v>10895</v>
      </c>
      <c r="E859" s="1" t="s">
        <v>10896</v>
      </c>
      <c r="F859" s="1" t="s">
        <v>10897</v>
      </c>
      <c r="G859" s="1" t="s">
        <v>10898</v>
      </c>
      <c r="H859" s="1" t="s">
        <v>10899</v>
      </c>
      <c r="I859" s="1" t="s">
        <v>10897</v>
      </c>
      <c r="J859" s="1" t="s">
        <v>10914</v>
      </c>
      <c r="K859" s="1" t="s">
        <v>10915</v>
      </c>
      <c r="L859" s="1" t="s">
        <v>10901</v>
      </c>
      <c r="M859" s="1" t="s">
        <v>10894</v>
      </c>
      <c r="N859" s="1" t="s">
        <v>10893</v>
      </c>
      <c r="O859" s="1" t="s">
        <v>10916</v>
      </c>
      <c r="P859" s="1" t="s">
        <v>10893</v>
      </c>
    </row>
    <row r="860" spans="1:16" ht="14.25">
      <c r="A860" s="44">
        <v>859</v>
      </c>
      <c r="B860" s="1" t="s">
        <v>10917</v>
      </c>
      <c r="C860" s="1" t="s">
        <v>10918</v>
      </c>
      <c r="D860" s="1" t="s">
        <v>10919</v>
      </c>
      <c r="E860" s="1" t="s">
        <v>10920</v>
      </c>
      <c r="F860" s="1" t="s">
        <v>10921</v>
      </c>
      <c r="G860" s="1" t="s">
        <v>10922</v>
      </c>
      <c r="H860" s="1" t="s">
        <v>10923</v>
      </c>
      <c r="I860" s="1" t="s">
        <v>10924</v>
      </c>
      <c r="J860" s="1" t="s">
        <v>10925</v>
      </c>
      <c r="K860" s="1" t="s">
        <v>10926</v>
      </c>
      <c r="L860" s="1" t="s">
        <v>10927</v>
      </c>
      <c r="M860" s="1" t="s">
        <v>10928</v>
      </c>
      <c r="N860" s="1" t="s">
        <v>10929</v>
      </c>
      <c r="O860" s="1" t="s">
        <v>10930</v>
      </c>
      <c r="P860" s="1" t="s">
        <v>10917</v>
      </c>
    </row>
    <row r="861" spans="1:16" ht="14.25">
      <c r="A861" s="44">
        <v>860</v>
      </c>
      <c r="B861" s="1" t="s">
        <v>10931</v>
      </c>
      <c r="C861" s="1" t="s">
        <v>10932</v>
      </c>
      <c r="D861" s="1" t="s">
        <v>10933</v>
      </c>
      <c r="E861" s="1" t="s">
        <v>10934</v>
      </c>
      <c r="F861" s="1" t="s">
        <v>10935</v>
      </c>
      <c r="G861" s="1" t="s">
        <v>10936</v>
      </c>
      <c r="H861" s="1" t="s">
        <v>10937</v>
      </c>
      <c r="I861" s="1" t="s">
        <v>10938</v>
      </c>
      <c r="J861" s="1" t="s">
        <v>10939</v>
      </c>
      <c r="K861" s="1" t="s">
        <v>10940</v>
      </c>
      <c r="L861" s="1" t="s">
        <v>10941</v>
      </c>
      <c r="M861" s="1" t="s">
        <v>10942</v>
      </c>
      <c r="N861" s="1" t="s">
        <v>10943</v>
      </c>
      <c r="O861" s="1" t="s">
        <v>10944</v>
      </c>
      <c r="P861" s="1" t="s">
        <v>10931</v>
      </c>
    </row>
    <row r="862" spans="1:16" ht="14.25">
      <c r="A862" s="44">
        <v>861</v>
      </c>
      <c r="B862" s="1" t="s">
        <v>10945</v>
      </c>
      <c r="C862" s="1" t="s">
        <v>10946</v>
      </c>
      <c r="D862" s="1" t="s">
        <v>9366</v>
      </c>
      <c r="E862" s="1" t="s">
        <v>10947</v>
      </c>
      <c r="F862" s="1" t="s">
        <v>9410</v>
      </c>
      <c r="G862" s="1" t="s">
        <v>10948</v>
      </c>
      <c r="H862" s="1" t="s">
        <v>10949</v>
      </c>
      <c r="I862" s="1" t="s">
        <v>10950</v>
      </c>
      <c r="J862" s="1" t="s">
        <v>10951</v>
      </c>
      <c r="K862" s="1" t="s">
        <v>10952</v>
      </c>
      <c r="L862" s="1" t="s">
        <v>10953</v>
      </c>
      <c r="M862" s="1" t="s">
        <v>10954</v>
      </c>
      <c r="N862" s="1" t="s">
        <v>10955</v>
      </c>
      <c r="O862" s="1" t="s">
        <v>10956</v>
      </c>
      <c r="P862" s="1" t="s">
        <v>10945</v>
      </c>
    </row>
    <row r="863" spans="1:16" ht="14.25">
      <c r="A863" s="44">
        <v>862</v>
      </c>
      <c r="B863" s="1" t="s">
        <v>10957</v>
      </c>
      <c r="C863" s="1" t="s">
        <v>10958</v>
      </c>
      <c r="D863" s="1" t="s">
        <v>10959</v>
      </c>
      <c r="E863" s="1" t="s">
        <v>10960</v>
      </c>
      <c r="F863" s="1" t="s">
        <v>10961</v>
      </c>
      <c r="G863" s="1" t="s">
        <v>10962</v>
      </c>
      <c r="H863" s="1" t="s">
        <v>10963</v>
      </c>
      <c r="I863" s="1" t="s">
        <v>10964</v>
      </c>
      <c r="J863" s="1" t="s">
        <v>10965</v>
      </c>
      <c r="K863" s="1" t="s">
        <v>10966</v>
      </c>
      <c r="L863" s="1" t="s">
        <v>10967</v>
      </c>
      <c r="M863" s="1" t="s">
        <v>10968</v>
      </c>
      <c r="N863" s="1" t="s">
        <v>10969</v>
      </c>
      <c r="O863" s="1" t="s">
        <v>10970</v>
      </c>
      <c r="P863" s="1" t="s">
        <v>10957</v>
      </c>
    </row>
    <row r="864" spans="1:16" ht="14.25">
      <c r="A864" s="44">
        <v>863</v>
      </c>
      <c r="B864" s="1" t="s">
        <v>10971</v>
      </c>
      <c r="C864" s="1" t="s">
        <v>10972</v>
      </c>
      <c r="D864" s="1" t="s">
        <v>10973</v>
      </c>
      <c r="E864" s="1" t="s">
        <v>10974</v>
      </c>
      <c r="F864" s="1" t="s">
        <v>10975</v>
      </c>
      <c r="G864" s="1" t="s">
        <v>10976</v>
      </c>
      <c r="H864" s="1" t="s">
        <v>10977</v>
      </c>
      <c r="I864" s="1" t="s">
        <v>10978</v>
      </c>
      <c r="J864" s="1" t="s">
        <v>10979</v>
      </c>
      <c r="K864" s="1" t="s">
        <v>10980</v>
      </c>
      <c r="L864" s="1" t="s">
        <v>10981</v>
      </c>
      <c r="M864" s="1" t="s">
        <v>10982</v>
      </c>
      <c r="N864" s="1" t="s">
        <v>10983</v>
      </c>
      <c r="O864" s="1" t="s">
        <v>10984</v>
      </c>
      <c r="P864" s="1" t="s">
        <v>10971</v>
      </c>
    </row>
    <row r="865" spans="1:16" ht="14.25">
      <c r="A865" s="44">
        <v>864</v>
      </c>
      <c r="B865" s="1" t="s">
        <v>10985</v>
      </c>
      <c r="C865" s="1" t="s">
        <v>10986</v>
      </c>
      <c r="D865" s="1" t="s">
        <v>10987</v>
      </c>
      <c r="E865" s="1" t="s">
        <v>10988</v>
      </c>
      <c r="F865" s="1" t="s">
        <v>10989</v>
      </c>
      <c r="G865" s="1" t="s">
        <v>10990</v>
      </c>
      <c r="H865" s="1" t="s">
        <v>10991</v>
      </c>
      <c r="I865" s="1" t="s">
        <v>10992</v>
      </c>
      <c r="J865" s="1" t="s">
        <v>10993</v>
      </c>
      <c r="K865" s="1" t="s">
        <v>10994</v>
      </c>
      <c r="L865" s="1" t="s">
        <v>10995</v>
      </c>
      <c r="M865" s="1" t="s">
        <v>10996</v>
      </c>
      <c r="N865" s="1" t="s">
        <v>10997</v>
      </c>
      <c r="O865" s="1" t="s">
        <v>10998</v>
      </c>
      <c r="P865" s="1" t="s">
        <v>10985</v>
      </c>
    </row>
    <row r="866" spans="1:16" ht="14.25">
      <c r="A866" s="44">
        <v>865</v>
      </c>
      <c r="B866" s="1" t="s">
        <v>10999</v>
      </c>
      <c r="C866" s="1" t="s">
        <v>11000</v>
      </c>
      <c r="D866" s="1" t="s">
        <v>11001</v>
      </c>
      <c r="E866" s="1" t="s">
        <v>11002</v>
      </c>
      <c r="F866" s="1" t="s">
        <v>11003</v>
      </c>
      <c r="G866" s="1" t="s">
        <v>11004</v>
      </c>
      <c r="H866" s="1" t="s">
        <v>11005</v>
      </c>
      <c r="I866" s="1" t="s">
        <v>11006</v>
      </c>
      <c r="J866" s="1" t="s">
        <v>11007</v>
      </c>
      <c r="K866" s="1" t="s">
        <v>11008</v>
      </c>
      <c r="L866" s="1" t="s">
        <v>11009</v>
      </c>
      <c r="M866" s="1" t="s">
        <v>11010</v>
      </c>
      <c r="N866" s="1" t="s">
        <v>11011</v>
      </c>
      <c r="O866" s="1" t="s">
        <v>11012</v>
      </c>
      <c r="P866" s="1" t="s">
        <v>10999</v>
      </c>
    </row>
    <row r="867" spans="1:16" ht="14.25">
      <c r="A867" s="44">
        <v>866</v>
      </c>
      <c r="B867" s="1" t="s">
        <v>11013</v>
      </c>
      <c r="C867" s="1" t="s">
        <v>11014</v>
      </c>
      <c r="D867" s="1" t="s">
        <v>11015</v>
      </c>
      <c r="E867" s="1" t="s">
        <v>11016</v>
      </c>
      <c r="F867" s="1" t="s">
        <v>11017</v>
      </c>
      <c r="G867" s="1" t="s">
        <v>11018</v>
      </c>
      <c r="H867" s="1" t="s">
        <v>11019</v>
      </c>
      <c r="I867" s="1" t="s">
        <v>11020</v>
      </c>
      <c r="J867" s="1" t="s">
        <v>11021</v>
      </c>
      <c r="K867" s="1" t="s">
        <v>11022</v>
      </c>
      <c r="L867" s="1" t="s">
        <v>11023</v>
      </c>
      <c r="M867" s="1" t="s">
        <v>11024</v>
      </c>
      <c r="N867" s="1" t="s">
        <v>11025</v>
      </c>
      <c r="O867" s="1" t="s">
        <v>11026</v>
      </c>
      <c r="P867" s="1" t="s">
        <v>11013</v>
      </c>
    </row>
    <row r="868" spans="1:16" ht="14.25">
      <c r="A868" s="44">
        <v>867</v>
      </c>
      <c r="B868" s="1" t="s">
        <v>11027</v>
      </c>
      <c r="C868" s="1" t="s">
        <v>11028</v>
      </c>
      <c r="D868" s="1" t="s">
        <v>11029</v>
      </c>
      <c r="E868" s="1" t="s">
        <v>11030</v>
      </c>
      <c r="F868" s="1" t="s">
        <v>11031</v>
      </c>
      <c r="G868" s="1" t="s">
        <v>11032</v>
      </c>
      <c r="H868" s="1" t="s">
        <v>11033</v>
      </c>
      <c r="I868" s="1" t="s">
        <v>11034</v>
      </c>
      <c r="J868" s="1" t="s">
        <v>11035</v>
      </c>
      <c r="K868" s="1" t="s">
        <v>11036</v>
      </c>
      <c r="L868" s="1" t="s">
        <v>11037</v>
      </c>
      <c r="M868" s="1" t="s">
        <v>11038</v>
      </c>
      <c r="N868" s="1" t="s">
        <v>11039</v>
      </c>
      <c r="O868" s="1" t="s">
        <v>11040</v>
      </c>
      <c r="P868" s="1" t="s">
        <v>11027</v>
      </c>
    </row>
    <row r="869" spans="1:16" ht="14.25">
      <c r="A869" s="44">
        <v>868</v>
      </c>
      <c r="B869" s="1" t="s">
        <v>11041</v>
      </c>
      <c r="C869" s="1" t="s">
        <v>11042</v>
      </c>
      <c r="D869" s="1" t="s">
        <v>11043</v>
      </c>
      <c r="E869" s="1" t="s">
        <v>11044</v>
      </c>
      <c r="F869" s="1" t="s">
        <v>11045</v>
      </c>
      <c r="G869" s="1" t="s">
        <v>11046</v>
      </c>
      <c r="H869" s="1" t="s">
        <v>11047</v>
      </c>
      <c r="I869" s="1" t="s">
        <v>11048</v>
      </c>
      <c r="J869" s="1" t="s">
        <v>11049</v>
      </c>
      <c r="K869" s="1" t="s">
        <v>11050</v>
      </c>
      <c r="L869" s="1" t="s">
        <v>11051</v>
      </c>
      <c r="M869" s="1" t="s">
        <v>11041</v>
      </c>
      <c r="N869" s="1" t="s">
        <v>11041</v>
      </c>
      <c r="O869" s="1" t="s">
        <v>11052</v>
      </c>
      <c r="P869" s="1" t="s">
        <v>11041</v>
      </c>
    </row>
    <row r="870" spans="1:16" ht="14.25">
      <c r="A870" s="44">
        <v>869</v>
      </c>
      <c r="B870" s="1" t="s">
        <v>11053</v>
      </c>
      <c r="C870" s="1" t="s">
        <v>11054</v>
      </c>
      <c r="D870" s="1" t="s">
        <v>11055</v>
      </c>
      <c r="E870" s="1" t="s">
        <v>11056</v>
      </c>
      <c r="F870" s="1" t="s">
        <v>11057</v>
      </c>
      <c r="G870" s="1" t="s">
        <v>11058</v>
      </c>
      <c r="H870" s="1" t="s">
        <v>11059</v>
      </c>
      <c r="I870" s="1" t="s">
        <v>11060</v>
      </c>
      <c r="J870" s="1" t="s">
        <v>11061</v>
      </c>
      <c r="K870" s="1" t="s">
        <v>11062</v>
      </c>
      <c r="L870" s="1" t="s">
        <v>11063</v>
      </c>
      <c r="M870" s="1" t="s">
        <v>11064</v>
      </c>
      <c r="N870" s="1" t="s">
        <v>11065</v>
      </c>
      <c r="O870" s="1" t="s">
        <v>11066</v>
      </c>
      <c r="P870" s="1" t="s">
        <v>11053</v>
      </c>
    </row>
    <row r="871" spans="1:16" ht="14.25">
      <c r="A871" s="44">
        <v>870</v>
      </c>
      <c r="B871" s="1" t="s">
        <v>11067</v>
      </c>
      <c r="C871" s="1" t="s">
        <v>11068</v>
      </c>
      <c r="D871" s="1" t="s">
        <v>11069</v>
      </c>
      <c r="E871" s="1" t="s">
        <v>11070</v>
      </c>
      <c r="F871" s="1" t="s">
        <v>11071</v>
      </c>
      <c r="G871" s="1" t="s">
        <v>11072</v>
      </c>
      <c r="H871" s="1" t="s">
        <v>11073</v>
      </c>
      <c r="I871" s="1" t="s">
        <v>11074</v>
      </c>
      <c r="J871" s="1" t="s">
        <v>11075</v>
      </c>
      <c r="K871" s="1" t="s">
        <v>11076</v>
      </c>
      <c r="L871" s="1" t="s">
        <v>11077</v>
      </c>
      <c r="M871" s="1" t="s">
        <v>11078</v>
      </c>
      <c r="N871" s="1" t="s">
        <v>11079</v>
      </c>
      <c r="O871" s="1" t="s">
        <v>11080</v>
      </c>
      <c r="P871" s="1" t="s">
        <v>11067</v>
      </c>
    </row>
    <row r="872" spans="1:16" ht="14.25">
      <c r="A872" s="44">
        <v>871</v>
      </c>
      <c r="B872" s="1" t="s">
        <v>11081</v>
      </c>
      <c r="C872" s="1" t="s">
        <v>11082</v>
      </c>
      <c r="D872" s="1" t="s">
        <v>11083</v>
      </c>
      <c r="E872" s="1" t="s">
        <v>11084</v>
      </c>
      <c r="F872" s="1" t="s">
        <v>11085</v>
      </c>
      <c r="G872" s="1" t="s">
        <v>11086</v>
      </c>
      <c r="H872" s="1" t="s">
        <v>11087</v>
      </c>
      <c r="I872" s="1" t="s">
        <v>11088</v>
      </c>
      <c r="J872" s="1" t="s">
        <v>11089</v>
      </c>
      <c r="K872" s="1" t="s">
        <v>11090</v>
      </c>
      <c r="L872" s="1" t="s">
        <v>11091</v>
      </c>
      <c r="M872" s="1" t="s">
        <v>11091</v>
      </c>
      <c r="N872" s="1" t="s">
        <v>11092</v>
      </c>
      <c r="O872" s="1" t="s">
        <v>11093</v>
      </c>
      <c r="P872" s="1" t="s">
        <v>11081</v>
      </c>
    </row>
    <row r="873" spans="1:16" ht="14.25">
      <c r="A873" s="44">
        <v>872</v>
      </c>
      <c r="B873" s="1" t="s">
        <v>11094</v>
      </c>
      <c r="C873" s="1" t="s">
        <v>11095</v>
      </c>
      <c r="D873" s="1" t="s">
        <v>11096</v>
      </c>
      <c r="E873" s="1" t="s">
        <v>11097</v>
      </c>
      <c r="F873" s="1" t="s">
        <v>11098</v>
      </c>
      <c r="G873" s="1" t="s">
        <v>11099</v>
      </c>
      <c r="H873" s="1" t="s">
        <v>11100</v>
      </c>
      <c r="I873" s="1" t="s">
        <v>11101</v>
      </c>
      <c r="J873" s="1" t="s">
        <v>11102</v>
      </c>
      <c r="K873" s="1" t="s">
        <v>11103</v>
      </c>
      <c r="L873" s="1" t="s">
        <v>11104</v>
      </c>
      <c r="M873" s="1" t="s">
        <v>11105</v>
      </c>
      <c r="N873" s="1" t="s">
        <v>11106</v>
      </c>
      <c r="O873" s="1" t="s">
        <v>11107</v>
      </c>
      <c r="P873" s="1" t="s">
        <v>11094</v>
      </c>
    </row>
    <row r="874" spans="1:16" ht="14.25">
      <c r="A874" s="44">
        <v>873</v>
      </c>
      <c r="B874" s="1" t="s">
        <v>11108</v>
      </c>
      <c r="C874" s="1" t="s">
        <v>11109</v>
      </c>
      <c r="D874" s="1" t="s">
        <v>11110</v>
      </c>
      <c r="E874" s="1" t="s">
        <v>11111</v>
      </c>
      <c r="F874" s="1" t="s">
        <v>11112</v>
      </c>
      <c r="G874" s="1" t="s">
        <v>11113</v>
      </c>
      <c r="H874" s="1" t="s">
        <v>11114</v>
      </c>
      <c r="I874" s="1" t="s">
        <v>11115</v>
      </c>
      <c r="J874" s="1" t="s">
        <v>11116</v>
      </c>
      <c r="K874" s="1" t="s">
        <v>11117</v>
      </c>
      <c r="L874" s="1" t="s">
        <v>11118</v>
      </c>
      <c r="M874" s="1" t="s">
        <v>11119</v>
      </c>
      <c r="N874" s="1" t="s">
        <v>11120</v>
      </c>
      <c r="O874" s="1" t="s">
        <v>11121</v>
      </c>
      <c r="P874" s="1" t="s">
        <v>11108</v>
      </c>
    </row>
    <row r="875" spans="1:16" ht="14.25">
      <c r="A875" s="44">
        <v>874</v>
      </c>
      <c r="B875" s="1" t="s">
        <v>11122</v>
      </c>
      <c r="C875" s="1" t="s">
        <v>11123</v>
      </c>
      <c r="D875" s="1" t="s">
        <v>11124</v>
      </c>
      <c r="E875" s="1" t="s">
        <v>11125</v>
      </c>
      <c r="F875" s="1" t="s">
        <v>11126</v>
      </c>
      <c r="G875" s="1" t="s">
        <v>11127</v>
      </c>
      <c r="H875" s="1" t="s">
        <v>11128</v>
      </c>
      <c r="I875" s="1" t="s">
        <v>11129</v>
      </c>
      <c r="J875" s="1" t="s">
        <v>11130</v>
      </c>
      <c r="K875" s="1" t="s">
        <v>11131</v>
      </c>
      <c r="L875" s="1" t="s">
        <v>11132</v>
      </c>
      <c r="M875" s="1" t="s">
        <v>11133</v>
      </c>
      <c r="N875" s="1" t="s">
        <v>11134</v>
      </c>
      <c r="O875" s="1" t="s">
        <v>11135</v>
      </c>
      <c r="P875" s="1" t="s">
        <v>11122</v>
      </c>
    </row>
    <row r="876" spans="1:16" ht="14.25">
      <c r="A876" s="44">
        <v>875</v>
      </c>
      <c r="B876" s="1" t="s">
        <v>11136</v>
      </c>
      <c r="C876" s="1" t="s">
        <v>11137</v>
      </c>
      <c r="D876" s="1" t="s">
        <v>11138</v>
      </c>
      <c r="E876" s="1" t="s">
        <v>11139</v>
      </c>
      <c r="F876" s="1" t="s">
        <v>11140</v>
      </c>
      <c r="G876" s="1" t="s">
        <v>11141</v>
      </c>
      <c r="H876" s="1" t="s">
        <v>11142</v>
      </c>
      <c r="I876" s="1" t="s">
        <v>11143</v>
      </c>
      <c r="J876" s="1" t="s">
        <v>11144</v>
      </c>
      <c r="K876" s="1" t="s">
        <v>11145</v>
      </c>
      <c r="L876" s="1" t="s">
        <v>11146</v>
      </c>
      <c r="M876" s="1" t="s">
        <v>11147</v>
      </c>
      <c r="N876" s="1" t="s">
        <v>11148</v>
      </c>
      <c r="O876" s="1" t="s">
        <v>11149</v>
      </c>
      <c r="P876" s="1" t="s">
        <v>11136</v>
      </c>
    </row>
    <row r="877" spans="1:16" ht="14.25">
      <c r="A877" s="44">
        <v>876</v>
      </c>
      <c r="B877" s="1" t="s">
        <v>11150</v>
      </c>
      <c r="C877" s="1" t="s">
        <v>11151</v>
      </c>
      <c r="D877" s="1" t="s">
        <v>11152</v>
      </c>
      <c r="E877" s="1" t="s">
        <v>11153</v>
      </c>
      <c r="F877" s="1" t="s">
        <v>11154</v>
      </c>
      <c r="G877" s="1" t="s">
        <v>11155</v>
      </c>
      <c r="H877" s="1" t="s">
        <v>11156</v>
      </c>
      <c r="I877" s="1" t="s">
        <v>11157</v>
      </c>
      <c r="J877" s="1" t="s">
        <v>11158</v>
      </c>
      <c r="K877" s="1" t="s">
        <v>11159</v>
      </c>
      <c r="L877" s="1" t="s">
        <v>11160</v>
      </c>
      <c r="M877" s="1" t="s">
        <v>11161</v>
      </c>
      <c r="N877" s="1" t="s">
        <v>11162</v>
      </c>
      <c r="O877" s="1" t="s">
        <v>11163</v>
      </c>
      <c r="P877" s="1" t="s">
        <v>11150</v>
      </c>
    </row>
    <row r="878" spans="1:16" ht="14.25">
      <c r="A878" s="44">
        <v>877</v>
      </c>
      <c r="B878" s="1" t="s">
        <v>11164</v>
      </c>
      <c r="C878" s="1" t="s">
        <v>11165</v>
      </c>
      <c r="D878" s="1" t="s">
        <v>11166</v>
      </c>
      <c r="E878" s="1" t="s">
        <v>11167</v>
      </c>
      <c r="F878" s="1" t="s">
        <v>11168</v>
      </c>
      <c r="G878" s="1" t="s">
        <v>11169</v>
      </c>
      <c r="H878" s="1" t="s">
        <v>11170</v>
      </c>
      <c r="I878" s="1" t="s">
        <v>11171</v>
      </c>
      <c r="J878" s="1" t="s">
        <v>11172</v>
      </c>
      <c r="K878" s="1" t="s">
        <v>11173</v>
      </c>
      <c r="L878" s="1" t="s">
        <v>11174</v>
      </c>
      <c r="M878" s="1" t="s">
        <v>11175</v>
      </c>
      <c r="N878" s="1" t="s">
        <v>11176</v>
      </c>
      <c r="O878" s="1" t="s">
        <v>11177</v>
      </c>
      <c r="P878" s="1" t="s">
        <v>11164</v>
      </c>
    </row>
    <row r="879" spans="1:16" ht="14.25">
      <c r="A879" s="44">
        <v>878</v>
      </c>
      <c r="B879" s="1" t="s">
        <v>11178</v>
      </c>
      <c r="C879" s="1" t="s">
        <v>11179</v>
      </c>
      <c r="D879" s="1" t="s">
        <v>11179</v>
      </c>
      <c r="E879" s="1" t="s">
        <v>11180</v>
      </c>
      <c r="F879" s="1" t="s">
        <v>11181</v>
      </c>
      <c r="G879" s="1" t="s">
        <v>11182</v>
      </c>
      <c r="H879" s="1" t="s">
        <v>11183</v>
      </c>
      <c r="I879" s="1" t="s">
        <v>11184</v>
      </c>
      <c r="J879" s="1" t="s">
        <v>11185</v>
      </c>
      <c r="K879" s="1" t="s">
        <v>11186</v>
      </c>
      <c r="L879" s="1" t="s">
        <v>11187</v>
      </c>
      <c r="M879" s="1" t="s">
        <v>11188</v>
      </c>
      <c r="N879" s="1" t="s">
        <v>11178</v>
      </c>
      <c r="O879" s="1" t="s">
        <v>11189</v>
      </c>
      <c r="P879" s="1" t="s">
        <v>11178</v>
      </c>
    </row>
    <row r="880" spans="1:16" ht="14.25">
      <c r="A880" s="44">
        <v>879</v>
      </c>
      <c r="B880" s="1" t="s">
        <v>11190</v>
      </c>
      <c r="C880" s="1" t="s">
        <v>11191</v>
      </c>
      <c r="D880" s="1" t="s">
        <v>11192</v>
      </c>
      <c r="E880" s="1" t="s">
        <v>11193</v>
      </c>
      <c r="F880" s="1" t="s">
        <v>11194</v>
      </c>
      <c r="G880" s="1" t="s">
        <v>11195</v>
      </c>
      <c r="H880" s="1" t="s">
        <v>11196</v>
      </c>
      <c r="I880" s="1" t="s">
        <v>11197</v>
      </c>
      <c r="J880" s="1" t="s">
        <v>11198</v>
      </c>
      <c r="K880" s="1" t="s">
        <v>11199</v>
      </c>
      <c r="L880" s="1" t="s">
        <v>11200</v>
      </c>
      <c r="M880" s="1" t="s">
        <v>11201</v>
      </c>
      <c r="N880" s="1" t="s">
        <v>11202</v>
      </c>
      <c r="O880" s="1" t="s">
        <v>11203</v>
      </c>
      <c r="P880" s="1" t="s">
        <v>11190</v>
      </c>
    </row>
    <row r="881" spans="1:16" ht="14.25">
      <c r="A881" s="44">
        <v>880</v>
      </c>
      <c r="B881" s="1" t="s">
        <v>11204</v>
      </c>
      <c r="C881" s="1" t="s">
        <v>11205</v>
      </c>
      <c r="D881" s="1" t="s">
        <v>11206</v>
      </c>
      <c r="E881" s="1" t="s">
        <v>11207</v>
      </c>
      <c r="F881" s="1" t="s">
        <v>11208</v>
      </c>
      <c r="G881" s="1" t="s">
        <v>11209</v>
      </c>
      <c r="H881" s="1" t="s">
        <v>11210</v>
      </c>
      <c r="I881" s="1" t="s">
        <v>11211</v>
      </c>
      <c r="J881" s="1" t="s">
        <v>11212</v>
      </c>
      <c r="K881" s="1" t="s">
        <v>11213</v>
      </c>
      <c r="L881" s="1" t="s">
        <v>11214</v>
      </c>
      <c r="M881" s="1" t="s">
        <v>11215</v>
      </c>
      <c r="N881" s="1" t="s">
        <v>11216</v>
      </c>
      <c r="O881" s="1" t="s">
        <v>11217</v>
      </c>
      <c r="P881" s="1" t="s">
        <v>11204</v>
      </c>
    </row>
    <row r="882" spans="1:16" ht="14.25">
      <c r="A882" s="44">
        <v>881</v>
      </c>
      <c r="B882" s="1" t="s">
        <v>11218</v>
      </c>
      <c r="C882" s="1" t="s">
        <v>11219</v>
      </c>
      <c r="D882" s="1" t="s">
        <v>11220</v>
      </c>
      <c r="E882" s="1" t="s">
        <v>11221</v>
      </c>
      <c r="F882" s="1" t="s">
        <v>11222</v>
      </c>
      <c r="G882" s="1" t="s">
        <v>11223</v>
      </c>
      <c r="H882" s="1" t="s">
        <v>11224</v>
      </c>
      <c r="I882" s="1" t="s">
        <v>11225</v>
      </c>
      <c r="J882" s="1" t="s">
        <v>11226</v>
      </c>
      <c r="K882" s="1" t="s">
        <v>11227</v>
      </c>
      <c r="L882" s="1" t="s">
        <v>11228</v>
      </c>
      <c r="M882" s="1" t="s">
        <v>11229</v>
      </c>
      <c r="N882" s="1" t="s">
        <v>11230</v>
      </c>
      <c r="O882" s="1" t="s">
        <v>11231</v>
      </c>
      <c r="P882" s="1" t="s">
        <v>11218</v>
      </c>
    </row>
    <row r="883" spans="1:16" ht="14.25">
      <c r="A883" s="44">
        <v>882</v>
      </c>
      <c r="B883" s="1" t="s">
        <v>11232</v>
      </c>
      <c r="C883" s="1" t="s">
        <v>11233</v>
      </c>
      <c r="D883" s="1" t="s">
        <v>11234</v>
      </c>
      <c r="E883" s="1" t="s">
        <v>11235</v>
      </c>
      <c r="F883" s="1" t="s">
        <v>11236</v>
      </c>
      <c r="G883" s="1" t="s">
        <v>11237</v>
      </c>
      <c r="H883" s="1" t="s">
        <v>11238</v>
      </c>
      <c r="I883" s="1" t="s">
        <v>11239</v>
      </c>
      <c r="J883" s="1" t="s">
        <v>11240</v>
      </c>
      <c r="K883" s="1" t="s">
        <v>11241</v>
      </c>
      <c r="L883" s="1" t="s">
        <v>11242</v>
      </c>
      <c r="M883" s="1" t="s">
        <v>11243</v>
      </c>
      <c r="N883" s="1" t="s">
        <v>11244</v>
      </c>
      <c r="O883" s="1" t="s">
        <v>11245</v>
      </c>
      <c r="P883" s="1" t="s">
        <v>11232</v>
      </c>
    </row>
    <row r="884" spans="1:16" ht="14.25">
      <c r="A884" s="44">
        <v>883</v>
      </c>
      <c r="B884" s="1" t="s">
        <v>11246</v>
      </c>
      <c r="C884" s="1" t="s">
        <v>11247</v>
      </c>
      <c r="D884" s="1" t="s">
        <v>11248</v>
      </c>
      <c r="E884" s="1" t="s">
        <v>11249</v>
      </c>
      <c r="F884" s="1" t="s">
        <v>11250</v>
      </c>
      <c r="G884" s="1" t="s">
        <v>11251</v>
      </c>
      <c r="H884" s="1" t="s">
        <v>11252</v>
      </c>
      <c r="I884" s="1" t="s">
        <v>11253</v>
      </c>
      <c r="J884" s="1" t="s">
        <v>11254</v>
      </c>
      <c r="K884" s="1" t="s">
        <v>11255</v>
      </c>
      <c r="L884" s="1" t="s">
        <v>11256</v>
      </c>
      <c r="M884" s="1" t="s">
        <v>11257</v>
      </c>
      <c r="N884" s="1" t="s">
        <v>11258</v>
      </c>
      <c r="O884" s="1" t="s">
        <v>11259</v>
      </c>
      <c r="P884" s="1" t="s">
        <v>11246</v>
      </c>
    </row>
    <row r="885" spans="1:16" ht="14.25">
      <c r="A885" s="44">
        <v>884</v>
      </c>
      <c r="B885" s="1" t="s">
        <v>11260</v>
      </c>
      <c r="C885" s="1" t="s">
        <v>11261</v>
      </c>
      <c r="D885" s="1" t="s">
        <v>11262</v>
      </c>
      <c r="E885" s="1" t="s">
        <v>11263</v>
      </c>
      <c r="F885" s="1" t="s">
        <v>11264</v>
      </c>
      <c r="G885" s="1" t="s">
        <v>11265</v>
      </c>
      <c r="H885" s="1" t="s">
        <v>11266</v>
      </c>
      <c r="I885" s="1" t="s">
        <v>11265</v>
      </c>
      <c r="J885" s="1" t="s">
        <v>11267</v>
      </c>
      <c r="K885" s="1" t="s">
        <v>11268</v>
      </c>
      <c r="L885" s="1" t="s">
        <v>11269</v>
      </c>
      <c r="M885" s="1" t="s">
        <v>11270</v>
      </c>
      <c r="N885" s="1" t="s">
        <v>11271</v>
      </c>
      <c r="O885" s="1" t="s">
        <v>11265</v>
      </c>
      <c r="P885" s="1" t="s">
        <v>11260</v>
      </c>
    </row>
    <row r="886" spans="1:16" ht="14.25">
      <c r="A886" s="44">
        <v>885</v>
      </c>
      <c r="B886" s="1" t="s">
        <v>11272</v>
      </c>
      <c r="C886" s="1" t="s">
        <v>11273</v>
      </c>
      <c r="D886" s="1" t="s">
        <v>11274</v>
      </c>
      <c r="E886" s="1" t="s">
        <v>11275</v>
      </c>
      <c r="F886" s="1" t="s">
        <v>11276</v>
      </c>
      <c r="G886" s="1" t="s">
        <v>11277</v>
      </c>
      <c r="H886" s="1" t="s">
        <v>11278</v>
      </c>
      <c r="I886" s="1" t="s">
        <v>11279</v>
      </c>
      <c r="J886" s="1" t="s">
        <v>11280</v>
      </c>
      <c r="K886" s="1" t="s">
        <v>11281</v>
      </c>
      <c r="L886" s="1" t="s">
        <v>11282</v>
      </c>
      <c r="M886" s="1" t="s">
        <v>11283</v>
      </c>
      <c r="N886" s="1" t="s">
        <v>11272</v>
      </c>
      <c r="O886" s="1" t="s">
        <v>11284</v>
      </c>
      <c r="P886" s="1" t="s">
        <v>11272</v>
      </c>
    </row>
    <row r="887" spans="1:16" ht="14.25">
      <c r="A887" s="44">
        <v>886</v>
      </c>
      <c r="B887" s="1" t="s">
        <v>11285</v>
      </c>
      <c r="C887" s="1" t="s">
        <v>11286</v>
      </c>
      <c r="D887" s="1" t="s">
        <v>11285</v>
      </c>
      <c r="E887" s="1" t="s">
        <v>11287</v>
      </c>
      <c r="F887" s="1" t="s">
        <v>11285</v>
      </c>
      <c r="G887" s="1" t="s">
        <v>11286</v>
      </c>
      <c r="H887" s="1" t="s">
        <v>11288</v>
      </c>
      <c r="I887" s="1" t="s">
        <v>11285</v>
      </c>
      <c r="J887" s="1" t="s">
        <v>11286</v>
      </c>
      <c r="K887" s="1" t="s">
        <v>11286</v>
      </c>
      <c r="L887" s="1" t="s">
        <v>11289</v>
      </c>
      <c r="M887" s="1" t="s">
        <v>11286</v>
      </c>
      <c r="N887" s="1" t="s">
        <v>11286</v>
      </c>
      <c r="O887" s="1" t="s">
        <v>11286</v>
      </c>
      <c r="P887" s="1" t="s">
        <v>11285</v>
      </c>
    </row>
    <row r="888" spans="1:16" ht="14.25">
      <c r="A888" s="44">
        <v>887</v>
      </c>
      <c r="B888" s="1" t="s">
        <v>11290</v>
      </c>
      <c r="C888" s="1" t="s">
        <v>11291</v>
      </c>
      <c r="D888" s="1" t="s">
        <v>11292</v>
      </c>
      <c r="E888" s="1" t="s">
        <v>11293</v>
      </c>
      <c r="F888" s="1" t="s">
        <v>11294</v>
      </c>
      <c r="G888" s="1" t="s">
        <v>11295</v>
      </c>
      <c r="H888" s="1" t="s">
        <v>11296</v>
      </c>
      <c r="I888" s="1" t="s">
        <v>11297</v>
      </c>
      <c r="J888" s="1" t="s">
        <v>11298</v>
      </c>
      <c r="K888" s="1" t="s">
        <v>11299</v>
      </c>
      <c r="L888" s="1" t="s">
        <v>11300</v>
      </c>
      <c r="M888" s="1" t="s">
        <v>11301</v>
      </c>
      <c r="N888" s="1" t="s">
        <v>11302</v>
      </c>
      <c r="O888" s="1" t="s">
        <v>11303</v>
      </c>
      <c r="P888" s="1" t="s">
        <v>11290</v>
      </c>
    </row>
    <row r="889" spans="1:16" ht="14.25">
      <c r="A889" s="44">
        <v>888</v>
      </c>
      <c r="B889" s="1" t="s">
        <v>11304</v>
      </c>
      <c r="C889" s="1" t="s">
        <v>11305</v>
      </c>
      <c r="D889" s="1" t="s">
        <v>11306</v>
      </c>
      <c r="E889" s="1" t="s">
        <v>11307</v>
      </c>
      <c r="F889" s="1" t="s">
        <v>11308</v>
      </c>
      <c r="G889" s="1" t="s">
        <v>11309</v>
      </c>
      <c r="H889" s="1" t="s">
        <v>11310</v>
      </c>
      <c r="I889" s="1" t="s">
        <v>11311</v>
      </c>
      <c r="J889" s="1" t="s">
        <v>11312</v>
      </c>
      <c r="K889" s="1" t="s">
        <v>11313</v>
      </c>
      <c r="L889" s="1" t="s">
        <v>11314</v>
      </c>
      <c r="M889" s="1" t="s">
        <v>11315</v>
      </c>
      <c r="N889" s="1" t="s">
        <v>11315</v>
      </c>
      <c r="O889" s="1" t="s">
        <v>11316</v>
      </c>
      <c r="P889" s="1" t="s">
        <v>11304</v>
      </c>
    </row>
    <row r="890" spans="1:16" ht="14.25">
      <c r="A890" s="44">
        <v>889</v>
      </c>
      <c r="B890" s="1" t="s">
        <v>11317</v>
      </c>
      <c r="C890" s="1" t="s">
        <v>11305</v>
      </c>
      <c r="D890" s="1" t="s">
        <v>11306</v>
      </c>
      <c r="E890" s="1" t="s">
        <v>11318</v>
      </c>
      <c r="F890" s="1" t="s">
        <v>11319</v>
      </c>
      <c r="G890" s="1" t="s">
        <v>11320</v>
      </c>
      <c r="H890" s="1" t="s">
        <v>11321</v>
      </c>
      <c r="I890" s="1" t="s">
        <v>11322</v>
      </c>
      <c r="J890" s="1" t="s">
        <v>11323</v>
      </c>
      <c r="K890" s="1" t="s">
        <v>11324</v>
      </c>
      <c r="L890" s="1" t="s">
        <v>11325</v>
      </c>
      <c r="M890" s="1" t="s">
        <v>11326</v>
      </c>
      <c r="N890" s="1" t="s">
        <v>11326</v>
      </c>
      <c r="O890" s="1" t="s">
        <v>11327</v>
      </c>
      <c r="P890" s="1" t="s">
        <v>11317</v>
      </c>
    </row>
    <row r="891" spans="1:16" ht="14.25">
      <c r="A891" s="44">
        <v>890</v>
      </c>
      <c r="B891" s="1" t="s">
        <v>11328</v>
      </c>
      <c r="C891" s="1" t="s">
        <v>11329</v>
      </c>
      <c r="D891" s="1" t="s">
        <v>11330</v>
      </c>
      <c r="E891" s="1" t="s">
        <v>11331</v>
      </c>
      <c r="F891" s="1" t="s">
        <v>11332</v>
      </c>
      <c r="G891" s="1" t="s">
        <v>11333</v>
      </c>
      <c r="H891" s="1" t="s">
        <v>11334</v>
      </c>
      <c r="I891" s="1" t="s">
        <v>11335</v>
      </c>
      <c r="J891" s="1" t="s">
        <v>11336</v>
      </c>
      <c r="K891" s="1" t="s">
        <v>11337</v>
      </c>
      <c r="L891" s="1" t="s">
        <v>11338</v>
      </c>
      <c r="M891" s="1" t="s">
        <v>11339</v>
      </c>
      <c r="N891" s="1" t="s">
        <v>11340</v>
      </c>
      <c r="O891" s="1" t="s">
        <v>11341</v>
      </c>
      <c r="P891" s="1" t="s">
        <v>11328</v>
      </c>
    </row>
    <row r="892" spans="1:16" ht="14.25">
      <c r="A892" s="44">
        <v>891</v>
      </c>
      <c r="B892" s="1" t="s">
        <v>11342</v>
      </c>
      <c r="C892" s="1" t="s">
        <v>9752</v>
      </c>
      <c r="D892" s="1" t="s">
        <v>9945</v>
      </c>
      <c r="E892" s="1" t="s">
        <v>11343</v>
      </c>
      <c r="F892" s="1" t="s">
        <v>9758</v>
      </c>
      <c r="G892" s="1" t="s">
        <v>11344</v>
      </c>
      <c r="H892" s="1" t="s">
        <v>11345</v>
      </c>
      <c r="I892" s="1" t="s">
        <v>9758</v>
      </c>
      <c r="J892" s="1" t="s">
        <v>11346</v>
      </c>
      <c r="K892" s="1" t="s">
        <v>11347</v>
      </c>
      <c r="L892" s="1" t="s">
        <v>11348</v>
      </c>
      <c r="M892" s="1" t="s">
        <v>11349</v>
      </c>
      <c r="N892" s="1" t="s">
        <v>11350</v>
      </c>
      <c r="O892" s="1" t="s">
        <v>1546</v>
      </c>
      <c r="P892" s="1" t="s">
        <v>11342</v>
      </c>
    </row>
    <row r="893" spans="1:16" ht="14.25">
      <c r="A893" s="44">
        <v>892</v>
      </c>
      <c r="B893" s="1" t="s">
        <v>11351</v>
      </c>
      <c r="C893" s="1" t="s">
        <v>11352</v>
      </c>
      <c r="D893" s="1" t="s">
        <v>11353</v>
      </c>
      <c r="E893" s="1" t="s">
        <v>11354</v>
      </c>
      <c r="F893" s="1" t="s">
        <v>11355</v>
      </c>
      <c r="G893" s="1" t="s">
        <v>11356</v>
      </c>
      <c r="H893" s="1" t="s">
        <v>11357</v>
      </c>
      <c r="I893" s="1" t="s">
        <v>11358</v>
      </c>
      <c r="J893" s="1" t="s">
        <v>11359</v>
      </c>
      <c r="K893" s="1" t="s">
        <v>11360</v>
      </c>
      <c r="L893" s="1" t="s">
        <v>11361</v>
      </c>
      <c r="M893" s="1" t="s">
        <v>11362</v>
      </c>
      <c r="N893" s="1" t="s">
        <v>11363</v>
      </c>
      <c r="O893" s="1" t="s">
        <v>11364</v>
      </c>
      <c r="P893" s="1" t="s">
        <v>11351</v>
      </c>
    </row>
    <row r="894" spans="1:16" ht="14.25">
      <c r="A894" s="44">
        <v>893</v>
      </c>
      <c r="B894" s="1" t="s">
        <v>11365</v>
      </c>
      <c r="C894" s="1" t="s">
        <v>11366</v>
      </c>
      <c r="D894" s="1" t="s">
        <v>11367</v>
      </c>
      <c r="E894" s="1" t="s">
        <v>11368</v>
      </c>
      <c r="F894" s="1" t="s">
        <v>11369</v>
      </c>
      <c r="G894" s="1" t="s">
        <v>11370</v>
      </c>
      <c r="H894" s="1" t="s">
        <v>11371</v>
      </c>
      <c r="I894" s="1" t="s">
        <v>11372</v>
      </c>
      <c r="J894" s="1" t="s">
        <v>11373</v>
      </c>
      <c r="K894" s="1" t="s">
        <v>11374</v>
      </c>
      <c r="L894" s="1" t="s">
        <v>11375</v>
      </c>
      <c r="M894" s="1" t="s">
        <v>11376</v>
      </c>
      <c r="N894" s="1" t="s">
        <v>11377</v>
      </c>
      <c r="O894" s="1" t="s">
        <v>11378</v>
      </c>
      <c r="P894" s="1" t="s">
        <v>11365</v>
      </c>
    </row>
    <row r="895" spans="1:16" ht="14.25">
      <c r="A895" s="44">
        <v>894</v>
      </c>
      <c r="B895" s="1" t="s">
        <v>11379</v>
      </c>
      <c r="C895" s="1" t="s">
        <v>11379</v>
      </c>
      <c r="D895" s="1" t="s">
        <v>11379</v>
      </c>
      <c r="E895" s="1" t="s">
        <v>11379</v>
      </c>
      <c r="F895" s="1" t="s">
        <v>11379</v>
      </c>
      <c r="G895" s="1" t="s">
        <v>11379</v>
      </c>
      <c r="H895" s="1" t="s">
        <v>11379</v>
      </c>
      <c r="I895" s="1" t="s">
        <v>11379</v>
      </c>
      <c r="J895" s="1" t="s">
        <v>11379</v>
      </c>
      <c r="K895" s="1" t="s">
        <v>11379</v>
      </c>
      <c r="L895" s="1" t="s">
        <v>11379</v>
      </c>
      <c r="M895" s="1" t="s">
        <v>11379</v>
      </c>
      <c r="N895" s="1" t="s">
        <v>11379</v>
      </c>
      <c r="O895" s="1" t="s">
        <v>11379</v>
      </c>
      <c r="P895" s="1" t="s">
        <v>11379</v>
      </c>
    </row>
    <row r="896" spans="1:16" ht="14.25">
      <c r="A896" s="44">
        <v>895</v>
      </c>
      <c r="B896" s="1" t="s">
        <v>11380</v>
      </c>
      <c r="C896" s="1" t="s">
        <v>11380</v>
      </c>
      <c r="D896" s="1" t="s">
        <v>11380</v>
      </c>
      <c r="E896" s="1" t="s">
        <v>11380</v>
      </c>
      <c r="F896" s="1" t="s">
        <v>11380</v>
      </c>
      <c r="G896" s="1" t="s">
        <v>11380</v>
      </c>
      <c r="H896" s="1" t="s">
        <v>11380</v>
      </c>
      <c r="I896" s="1" t="s">
        <v>11380</v>
      </c>
      <c r="J896" s="1" t="s">
        <v>11380</v>
      </c>
      <c r="K896" s="1" t="s">
        <v>11380</v>
      </c>
      <c r="L896" s="1" t="s">
        <v>11380</v>
      </c>
      <c r="M896" s="1" t="s">
        <v>11380</v>
      </c>
      <c r="N896" s="1" t="s">
        <v>11380</v>
      </c>
      <c r="O896" s="1" t="s">
        <v>11380</v>
      </c>
      <c r="P896" s="1" t="s">
        <v>11380</v>
      </c>
    </row>
    <row r="897" spans="1:16" ht="14.25">
      <c r="A897" s="44">
        <v>896</v>
      </c>
      <c r="B897" s="1" t="s">
        <v>11381</v>
      </c>
      <c r="C897" s="1" t="s">
        <v>11382</v>
      </c>
      <c r="D897" s="1" t="s">
        <v>11383</v>
      </c>
      <c r="E897" s="1" t="s">
        <v>11384</v>
      </c>
      <c r="F897" s="1" t="s">
        <v>11385</v>
      </c>
      <c r="G897" s="1" t="s">
        <v>11386</v>
      </c>
      <c r="H897" s="1" t="s">
        <v>11387</v>
      </c>
      <c r="I897" s="1" t="s">
        <v>11388</v>
      </c>
      <c r="J897" s="1" t="s">
        <v>11389</v>
      </c>
      <c r="K897" s="1" t="s">
        <v>11390</v>
      </c>
      <c r="L897" s="1" t="s">
        <v>11391</v>
      </c>
      <c r="M897" s="1" t="s">
        <v>11392</v>
      </c>
      <c r="N897" s="1" t="s">
        <v>11393</v>
      </c>
      <c r="O897" s="1" t="s">
        <v>11390</v>
      </c>
      <c r="P897" s="1" t="s">
        <v>11381</v>
      </c>
    </row>
    <row r="898" spans="1:16" ht="14.25">
      <c r="A898" s="44">
        <v>897</v>
      </c>
      <c r="B898" s="1" t="s">
        <v>11394</v>
      </c>
      <c r="C898" s="1" t="s">
        <v>11395</v>
      </c>
      <c r="D898" s="1" t="s">
        <v>11396</v>
      </c>
      <c r="E898" s="1" t="s">
        <v>11397</v>
      </c>
      <c r="F898" s="1" t="s">
        <v>11398</v>
      </c>
      <c r="G898" s="1" t="s">
        <v>11399</v>
      </c>
      <c r="H898" s="1" t="s">
        <v>11400</v>
      </c>
      <c r="I898" s="1" t="s">
        <v>11401</v>
      </c>
      <c r="J898" s="1" t="s">
        <v>11402</v>
      </c>
      <c r="K898" s="1" t="s">
        <v>11403</v>
      </c>
      <c r="L898" s="1" t="s">
        <v>11404</v>
      </c>
      <c r="M898" s="1" t="s">
        <v>11405</v>
      </c>
      <c r="N898" s="1" t="s">
        <v>11406</v>
      </c>
      <c r="O898" s="1" t="s">
        <v>11407</v>
      </c>
      <c r="P898" s="1" t="s">
        <v>11394</v>
      </c>
    </row>
    <row r="899" spans="1:16" ht="14.25">
      <c r="A899" s="44">
        <v>898</v>
      </c>
      <c r="B899" s="1" t="s">
        <v>11408</v>
      </c>
      <c r="C899" s="1" t="s">
        <v>11409</v>
      </c>
      <c r="D899" s="1" t="s">
        <v>11396</v>
      </c>
      <c r="E899" s="1" t="s">
        <v>11410</v>
      </c>
      <c r="F899" s="1" t="s">
        <v>11411</v>
      </c>
      <c r="G899" s="1" t="s">
        <v>11412</v>
      </c>
      <c r="H899" s="1" t="s">
        <v>11413</v>
      </c>
      <c r="I899" s="1" t="s">
        <v>11414</v>
      </c>
      <c r="J899" s="1" t="s">
        <v>11415</v>
      </c>
      <c r="K899" s="1" t="s">
        <v>11416</v>
      </c>
      <c r="L899" s="1" t="s">
        <v>11417</v>
      </c>
      <c r="M899" s="1" t="s">
        <v>11418</v>
      </c>
      <c r="N899" s="1" t="s">
        <v>11419</v>
      </c>
      <c r="O899" s="1" t="s">
        <v>11420</v>
      </c>
      <c r="P899" s="1" t="s">
        <v>11408</v>
      </c>
    </row>
    <row r="900" spans="1:16" ht="14.25">
      <c r="A900" s="44">
        <v>899</v>
      </c>
      <c r="B900" s="1" t="s">
        <v>11421</v>
      </c>
      <c r="C900" s="1" t="s">
        <v>11422</v>
      </c>
      <c r="D900" s="1" t="s">
        <v>11423</v>
      </c>
      <c r="E900" s="1" t="s">
        <v>11424</v>
      </c>
      <c r="F900" s="1" t="s">
        <v>11425</v>
      </c>
      <c r="G900" s="1" t="s">
        <v>11426</v>
      </c>
      <c r="H900" s="1" t="s">
        <v>11427</v>
      </c>
      <c r="I900" s="1" t="s">
        <v>11428</v>
      </c>
      <c r="J900" s="1" t="s">
        <v>11429</v>
      </c>
      <c r="K900" s="1" t="s">
        <v>11430</v>
      </c>
      <c r="L900" s="1" t="s">
        <v>11431</v>
      </c>
      <c r="M900" s="1" t="s">
        <v>11432</v>
      </c>
      <c r="N900" s="1" t="s">
        <v>11433</v>
      </c>
      <c r="O900" s="1" t="s">
        <v>11434</v>
      </c>
      <c r="P900" s="1" t="s">
        <v>11421</v>
      </c>
    </row>
    <row r="901" spans="1:16" ht="14.25">
      <c r="A901" s="44">
        <v>900</v>
      </c>
      <c r="B901" s="1" t="s">
        <v>11435</v>
      </c>
      <c r="C901" s="1" t="s">
        <v>11436</v>
      </c>
      <c r="D901" s="1" t="s">
        <v>11437</v>
      </c>
      <c r="E901" s="1" t="s">
        <v>11438</v>
      </c>
      <c r="F901" s="1" t="s">
        <v>11439</v>
      </c>
      <c r="G901" s="1" t="s">
        <v>11440</v>
      </c>
      <c r="H901" s="1" t="s">
        <v>11441</v>
      </c>
      <c r="I901" s="1" t="s">
        <v>11442</v>
      </c>
      <c r="J901" s="1" t="s">
        <v>11443</v>
      </c>
      <c r="K901" s="1" t="s">
        <v>11444</v>
      </c>
      <c r="L901" s="1" t="s">
        <v>11445</v>
      </c>
      <c r="M901" s="1" t="s">
        <v>11446</v>
      </c>
      <c r="N901" s="1" t="s">
        <v>11447</v>
      </c>
      <c r="O901" s="1" t="s">
        <v>11448</v>
      </c>
      <c r="P901" s="1" t="s">
        <v>11435</v>
      </c>
    </row>
    <row r="902" spans="1:16" ht="14.25">
      <c r="A902" s="44">
        <v>901</v>
      </c>
      <c r="B902" s="1" t="s">
        <v>11449</v>
      </c>
      <c r="C902" s="1" t="s">
        <v>11450</v>
      </c>
      <c r="D902" s="1" t="s">
        <v>11451</v>
      </c>
      <c r="E902" s="1" t="s">
        <v>11452</v>
      </c>
      <c r="F902" s="1" t="s">
        <v>11449</v>
      </c>
      <c r="G902" s="1" t="s">
        <v>11449</v>
      </c>
      <c r="H902" s="1" t="s">
        <v>11449</v>
      </c>
      <c r="I902" s="1" t="s">
        <v>11453</v>
      </c>
      <c r="J902" s="1" t="s">
        <v>11454</v>
      </c>
      <c r="K902" s="1" t="s">
        <v>11455</v>
      </c>
      <c r="L902" s="1" t="s">
        <v>11449</v>
      </c>
      <c r="M902" s="1" t="s">
        <v>11449</v>
      </c>
      <c r="N902" s="1" t="s">
        <v>11449</v>
      </c>
      <c r="O902" s="1" t="s">
        <v>11449</v>
      </c>
      <c r="P902" s="1" t="s">
        <v>11449</v>
      </c>
    </row>
    <row r="903" spans="1:16" ht="14.25">
      <c r="A903" s="44">
        <v>902</v>
      </c>
      <c r="B903" s="1" t="s">
        <v>11456</v>
      </c>
      <c r="C903" s="1" t="s">
        <v>11457</v>
      </c>
      <c r="D903" s="1" t="s">
        <v>11458</v>
      </c>
      <c r="E903" s="1" t="s">
        <v>11459</v>
      </c>
      <c r="F903" s="1" t="s">
        <v>11460</v>
      </c>
      <c r="G903" s="1" t="s">
        <v>11461</v>
      </c>
      <c r="H903" s="1" t="s">
        <v>11462</v>
      </c>
      <c r="I903" s="1" t="s">
        <v>11463</v>
      </c>
      <c r="J903" s="1" t="s">
        <v>11464</v>
      </c>
      <c r="K903" s="1" t="s">
        <v>11465</v>
      </c>
      <c r="L903" s="1" t="s">
        <v>11466</v>
      </c>
      <c r="M903" s="1" t="s">
        <v>11467</v>
      </c>
      <c r="N903" s="1" t="s">
        <v>11468</v>
      </c>
      <c r="O903" s="1" t="s">
        <v>11469</v>
      </c>
      <c r="P903" s="1" t="s">
        <v>11456</v>
      </c>
    </row>
    <row r="904" spans="1:16" ht="14.25">
      <c r="A904" s="44">
        <v>903</v>
      </c>
      <c r="B904" s="1" t="s">
        <v>11470</v>
      </c>
      <c r="C904" s="1" t="s">
        <v>11470</v>
      </c>
      <c r="D904" s="1" t="s">
        <v>11470</v>
      </c>
      <c r="E904" s="1" t="s">
        <v>11471</v>
      </c>
      <c r="F904" s="1" t="s">
        <v>11472</v>
      </c>
      <c r="G904" s="1" t="s">
        <v>11473</v>
      </c>
      <c r="H904" s="1" t="s">
        <v>11474</v>
      </c>
      <c r="I904" s="1" t="s">
        <v>11475</v>
      </c>
      <c r="J904" s="1" t="s">
        <v>11476</v>
      </c>
      <c r="K904" s="1" t="s">
        <v>11477</v>
      </c>
      <c r="L904" s="1" t="s">
        <v>11478</v>
      </c>
      <c r="M904" s="1" t="s">
        <v>11479</v>
      </c>
      <c r="N904" s="1" t="s">
        <v>11478</v>
      </c>
      <c r="O904" s="1" t="s">
        <v>11480</v>
      </c>
      <c r="P904" s="1" t="s">
        <v>11470</v>
      </c>
    </row>
    <row r="905" spans="1:16" ht="14.25">
      <c r="A905" s="44">
        <v>904</v>
      </c>
      <c r="B905" s="1" t="s">
        <v>11481</v>
      </c>
      <c r="C905" s="1" t="s">
        <v>11482</v>
      </c>
      <c r="D905" s="1" t="s">
        <v>11483</v>
      </c>
      <c r="E905" s="1" t="s">
        <v>11484</v>
      </c>
      <c r="F905" s="1" t="s">
        <v>11485</v>
      </c>
      <c r="G905" s="1" t="s">
        <v>11486</v>
      </c>
      <c r="H905" s="1" t="s">
        <v>11487</v>
      </c>
      <c r="I905" s="1" t="s">
        <v>11485</v>
      </c>
      <c r="J905" s="1" t="s">
        <v>11488</v>
      </c>
      <c r="K905" s="1" t="s">
        <v>11489</v>
      </c>
      <c r="L905" s="1" t="s">
        <v>11490</v>
      </c>
      <c r="M905" s="1" t="s">
        <v>11491</v>
      </c>
      <c r="N905" s="1" t="s">
        <v>11492</v>
      </c>
      <c r="O905" s="1" t="s">
        <v>11493</v>
      </c>
      <c r="P905" s="1" t="s">
        <v>11481</v>
      </c>
    </row>
    <row r="906" spans="1:16" ht="14.25">
      <c r="A906" s="44">
        <v>905</v>
      </c>
      <c r="B906" s="1" t="s">
        <v>11494</v>
      </c>
      <c r="C906" s="1" t="s">
        <v>11495</v>
      </c>
      <c r="D906" s="1" t="s">
        <v>11496</v>
      </c>
      <c r="E906" s="1" t="s">
        <v>11497</v>
      </c>
      <c r="F906" s="1" t="s">
        <v>11332</v>
      </c>
      <c r="G906" s="1" t="s">
        <v>11498</v>
      </c>
      <c r="H906" s="1" t="s">
        <v>11499</v>
      </c>
      <c r="I906" s="1" t="s">
        <v>11500</v>
      </c>
      <c r="J906" s="1" t="s">
        <v>11501</v>
      </c>
      <c r="K906" s="1" t="s">
        <v>11502</v>
      </c>
      <c r="L906" s="1" t="s">
        <v>11503</v>
      </c>
      <c r="M906" s="1" t="s">
        <v>11504</v>
      </c>
      <c r="N906" s="1" t="s">
        <v>11505</v>
      </c>
      <c r="O906" s="1" t="s">
        <v>11506</v>
      </c>
      <c r="P906" s="1" t="s">
        <v>11494</v>
      </c>
    </row>
    <row r="907" spans="1:16" ht="14.25">
      <c r="A907" s="44">
        <v>906</v>
      </c>
      <c r="B907" s="1" t="s">
        <v>11507</v>
      </c>
      <c r="C907" s="1" t="s">
        <v>11508</v>
      </c>
      <c r="D907" s="1" t="s">
        <v>11509</v>
      </c>
      <c r="E907" s="1" t="s">
        <v>11510</v>
      </c>
      <c r="F907" s="1" t="s">
        <v>11511</v>
      </c>
      <c r="G907" s="1" t="s">
        <v>11512</v>
      </c>
      <c r="H907" s="1" t="s">
        <v>11513</v>
      </c>
      <c r="I907" s="1" t="s">
        <v>11514</v>
      </c>
      <c r="J907" s="1" t="s">
        <v>11515</v>
      </c>
      <c r="K907" s="1" t="s">
        <v>11516</v>
      </c>
      <c r="L907" s="1" t="s">
        <v>11517</v>
      </c>
      <c r="M907" s="1" t="s">
        <v>11518</v>
      </c>
      <c r="N907" s="1" t="s">
        <v>11519</v>
      </c>
      <c r="O907" s="1" t="s">
        <v>11520</v>
      </c>
      <c r="P907" s="1" t="s">
        <v>11507</v>
      </c>
    </row>
    <row r="908" spans="1:16" ht="14.25">
      <c r="A908" s="44">
        <v>907</v>
      </c>
      <c r="B908" s="1" t="s">
        <v>11521</v>
      </c>
      <c r="C908" s="1" t="s">
        <v>11522</v>
      </c>
      <c r="D908" s="1" t="s">
        <v>11523</v>
      </c>
      <c r="E908" s="1" t="s">
        <v>11524</v>
      </c>
      <c r="F908" s="1" t="s">
        <v>11525</v>
      </c>
      <c r="G908" s="1" t="s">
        <v>11526</v>
      </c>
      <c r="H908" s="1" t="s">
        <v>11527</v>
      </c>
      <c r="I908" s="1" t="s">
        <v>11528</v>
      </c>
      <c r="J908" s="1" t="s">
        <v>11529</v>
      </c>
      <c r="K908" s="1" t="s">
        <v>11530</v>
      </c>
      <c r="L908" s="1" t="s">
        <v>11531</v>
      </c>
      <c r="M908" s="1" t="s">
        <v>11532</v>
      </c>
      <c r="N908" s="1" t="s">
        <v>11533</v>
      </c>
      <c r="O908" s="1" t="s">
        <v>11534</v>
      </c>
      <c r="P908" s="1" t="s">
        <v>11521</v>
      </c>
    </row>
    <row r="909" spans="1:16" ht="14.25">
      <c r="A909" s="44">
        <v>908</v>
      </c>
      <c r="B909" s="1" t="s">
        <v>11535</v>
      </c>
      <c r="C909" s="1" t="s">
        <v>11536</v>
      </c>
      <c r="D909" s="1" t="s">
        <v>11537</v>
      </c>
      <c r="E909" s="1" t="s">
        <v>11538</v>
      </c>
      <c r="F909" s="1" t="s">
        <v>11539</v>
      </c>
      <c r="G909" s="1" t="s">
        <v>11540</v>
      </c>
      <c r="H909" s="1" t="s">
        <v>11541</v>
      </c>
      <c r="I909" s="1" t="s">
        <v>11542</v>
      </c>
      <c r="J909" s="1" t="s">
        <v>11543</v>
      </c>
      <c r="K909" s="1" t="s">
        <v>11544</v>
      </c>
      <c r="L909" s="1" t="s">
        <v>11545</v>
      </c>
      <c r="M909" s="1" t="s">
        <v>11546</v>
      </c>
      <c r="N909" s="1" t="s">
        <v>11547</v>
      </c>
      <c r="O909" s="1" t="s">
        <v>11548</v>
      </c>
      <c r="P909" s="1" t="s">
        <v>11535</v>
      </c>
    </row>
    <row r="910" spans="1:16" ht="14.25">
      <c r="A910" s="44">
        <v>909</v>
      </c>
      <c r="B910" s="1" t="s">
        <v>11549</v>
      </c>
      <c r="C910" s="1" t="s">
        <v>11550</v>
      </c>
      <c r="D910" s="1" t="s">
        <v>11551</v>
      </c>
      <c r="E910" s="1" t="s">
        <v>11552</v>
      </c>
      <c r="F910" s="1" t="s">
        <v>11553</v>
      </c>
      <c r="G910" s="1" t="s">
        <v>11554</v>
      </c>
      <c r="H910" s="1" t="s">
        <v>11555</v>
      </c>
      <c r="I910" s="1" t="s">
        <v>11556</v>
      </c>
      <c r="J910" s="1" t="s">
        <v>11557</v>
      </c>
      <c r="K910" s="1" t="s">
        <v>11558</v>
      </c>
      <c r="L910" s="1" t="s">
        <v>11559</v>
      </c>
      <c r="M910" s="1" t="s">
        <v>11560</v>
      </c>
      <c r="N910" s="1" t="s">
        <v>11561</v>
      </c>
      <c r="O910" s="1" t="s">
        <v>11562</v>
      </c>
      <c r="P910" s="1" t="s">
        <v>11549</v>
      </c>
    </row>
    <row r="911" spans="1:16" ht="14.25">
      <c r="A911" s="44">
        <v>910</v>
      </c>
      <c r="B911" s="1" t="s">
        <v>11563</v>
      </c>
      <c r="C911" s="1" t="s">
        <v>11564</v>
      </c>
      <c r="D911" s="1" t="s">
        <v>11565</v>
      </c>
      <c r="E911" s="1" t="s">
        <v>11566</v>
      </c>
      <c r="F911" s="1" t="s">
        <v>11567</v>
      </c>
      <c r="G911" s="1" t="s">
        <v>11568</v>
      </c>
      <c r="H911" s="1" t="s">
        <v>11569</v>
      </c>
      <c r="I911" s="1" t="s">
        <v>11570</v>
      </c>
      <c r="J911" s="1" t="s">
        <v>11571</v>
      </c>
      <c r="K911" s="1" t="s">
        <v>11572</v>
      </c>
      <c r="L911" s="1" t="s">
        <v>11573</v>
      </c>
      <c r="M911" s="1" t="s">
        <v>11574</v>
      </c>
      <c r="N911" s="1" t="s">
        <v>11575</v>
      </c>
      <c r="O911" s="1" t="s">
        <v>11576</v>
      </c>
      <c r="P911" s="1" t="s">
        <v>11563</v>
      </c>
    </row>
    <row r="912" spans="1:16" ht="14.25">
      <c r="A912" s="44">
        <v>911</v>
      </c>
      <c r="B912" s="1" t="s">
        <v>11577</v>
      </c>
      <c r="C912" s="1" t="s">
        <v>11578</v>
      </c>
      <c r="D912" s="1" t="s">
        <v>11579</v>
      </c>
      <c r="E912" s="1" t="s">
        <v>11580</v>
      </c>
      <c r="F912" s="1" t="s">
        <v>11581</v>
      </c>
      <c r="G912" s="1" t="s">
        <v>11582</v>
      </c>
      <c r="H912" s="1" t="s">
        <v>11583</v>
      </c>
      <c r="I912" s="1" t="s">
        <v>11584</v>
      </c>
      <c r="J912" s="1" t="s">
        <v>11585</v>
      </c>
      <c r="K912" s="1" t="s">
        <v>11586</v>
      </c>
      <c r="L912" s="1" t="s">
        <v>11587</v>
      </c>
      <c r="M912" s="1" t="s">
        <v>11588</v>
      </c>
      <c r="N912" s="1" t="s">
        <v>11589</v>
      </c>
      <c r="O912" s="1" t="s">
        <v>11590</v>
      </c>
      <c r="P912" s="1" t="s">
        <v>11577</v>
      </c>
    </row>
    <row r="913" spans="1:16" ht="14.25">
      <c r="A913" s="44">
        <v>912</v>
      </c>
      <c r="B913" s="1" t="s">
        <v>11591</v>
      </c>
      <c r="C913" s="1" t="s">
        <v>11592</v>
      </c>
      <c r="D913" s="1" t="s">
        <v>11593</v>
      </c>
      <c r="E913" s="1" t="s">
        <v>11594</v>
      </c>
      <c r="F913" s="1" t="s">
        <v>11595</v>
      </c>
      <c r="G913" s="1" t="s">
        <v>11596</v>
      </c>
      <c r="H913" s="1" t="s">
        <v>11597</v>
      </c>
      <c r="I913" s="1" t="s">
        <v>11598</v>
      </c>
      <c r="J913" s="1" t="s">
        <v>11599</v>
      </c>
      <c r="K913" s="1" t="s">
        <v>11600</v>
      </c>
      <c r="L913" s="1" t="s">
        <v>11601</v>
      </c>
      <c r="M913" s="1" t="s">
        <v>11602</v>
      </c>
      <c r="N913" s="1" t="s">
        <v>11603</v>
      </c>
      <c r="O913" s="1" t="s">
        <v>11604</v>
      </c>
      <c r="P913" s="1" t="s">
        <v>11591</v>
      </c>
    </row>
    <row r="914" spans="1:16" ht="14.25">
      <c r="A914" s="44">
        <v>913</v>
      </c>
      <c r="B914" s="1" t="s">
        <v>11605</v>
      </c>
      <c r="C914" s="1" t="s">
        <v>11606</v>
      </c>
      <c r="D914" s="1" t="s">
        <v>11607</v>
      </c>
      <c r="E914" s="1" t="s">
        <v>11608</v>
      </c>
      <c r="F914" s="1" t="s">
        <v>11609</v>
      </c>
      <c r="G914" s="1" t="s">
        <v>11610</v>
      </c>
      <c r="H914" s="1" t="s">
        <v>11611</v>
      </c>
      <c r="I914" s="1" t="s">
        <v>11612</v>
      </c>
      <c r="J914" s="1" t="s">
        <v>11613</v>
      </c>
      <c r="K914" s="1" t="s">
        <v>11614</v>
      </c>
      <c r="L914" s="1" t="s">
        <v>11615</v>
      </c>
      <c r="M914" s="1" t="s">
        <v>11616</v>
      </c>
      <c r="N914" s="1" t="s">
        <v>11617</v>
      </c>
      <c r="O914" s="1" t="s">
        <v>11618</v>
      </c>
      <c r="P914" s="1" t="s">
        <v>11605</v>
      </c>
    </row>
    <row r="915" spans="1:16" ht="14.25">
      <c r="A915" s="44">
        <v>914</v>
      </c>
      <c r="B915" s="1" t="s">
        <v>11619</v>
      </c>
      <c r="C915" s="1" t="s">
        <v>11620</v>
      </c>
      <c r="D915" s="1" t="s">
        <v>11621</v>
      </c>
      <c r="E915" s="1" t="s">
        <v>11622</v>
      </c>
      <c r="F915" s="1" t="s">
        <v>11623</v>
      </c>
      <c r="G915" s="1" t="s">
        <v>11624</v>
      </c>
      <c r="H915" s="1" t="s">
        <v>11625</v>
      </c>
      <c r="I915" s="1" t="s">
        <v>11626</v>
      </c>
      <c r="J915" s="1" t="s">
        <v>11627</v>
      </c>
      <c r="K915" s="1" t="s">
        <v>11628</v>
      </c>
      <c r="L915" s="1" t="s">
        <v>11629</v>
      </c>
      <c r="M915" s="1" t="s">
        <v>11630</v>
      </c>
      <c r="N915" s="1" t="s">
        <v>11631</v>
      </c>
      <c r="O915" s="1" t="s">
        <v>11632</v>
      </c>
      <c r="P915" s="1" t="s">
        <v>11619</v>
      </c>
    </row>
    <row r="916" spans="1:16" ht="14.25">
      <c r="A916" s="44">
        <v>915</v>
      </c>
      <c r="B916" s="1" t="s">
        <v>11633</v>
      </c>
      <c r="C916" s="1" t="s">
        <v>11634</v>
      </c>
      <c r="D916" s="1" t="s">
        <v>11635</v>
      </c>
      <c r="E916" s="1" t="s">
        <v>11636</v>
      </c>
      <c r="F916" s="1" t="s">
        <v>11623</v>
      </c>
      <c r="G916" s="1" t="s">
        <v>11637</v>
      </c>
      <c r="H916" s="1" t="s">
        <v>11638</v>
      </c>
      <c r="I916" s="1" t="s">
        <v>11639</v>
      </c>
      <c r="J916" s="1" t="s">
        <v>11640</v>
      </c>
      <c r="K916" s="1" t="s">
        <v>11641</v>
      </c>
      <c r="L916" s="1" t="s">
        <v>11642</v>
      </c>
      <c r="M916" s="1" t="s">
        <v>11643</v>
      </c>
      <c r="N916" s="1" t="s">
        <v>11644</v>
      </c>
      <c r="O916" s="1" t="s">
        <v>11645</v>
      </c>
      <c r="P916" s="1" t="s">
        <v>11633</v>
      </c>
    </row>
    <row r="917" spans="1:16" ht="14.25">
      <c r="A917" s="44">
        <v>916</v>
      </c>
      <c r="B917" s="1" t="s">
        <v>11646</v>
      </c>
      <c r="C917" s="1" t="s">
        <v>11647</v>
      </c>
      <c r="D917" s="1" t="s">
        <v>11648</v>
      </c>
      <c r="E917" s="1" t="s">
        <v>11649</v>
      </c>
      <c r="F917" s="1" t="s">
        <v>11650</v>
      </c>
      <c r="G917" s="1" t="s">
        <v>11651</v>
      </c>
      <c r="H917" s="1" t="s">
        <v>11652</v>
      </c>
      <c r="I917" s="1" t="s">
        <v>11653</v>
      </c>
      <c r="J917" s="1" t="s">
        <v>11654</v>
      </c>
      <c r="K917" s="1" t="s">
        <v>11655</v>
      </c>
      <c r="L917" s="1" t="s">
        <v>11656</v>
      </c>
      <c r="M917" s="1" t="s">
        <v>11657</v>
      </c>
      <c r="N917" s="1" t="s">
        <v>11658</v>
      </c>
      <c r="O917" s="1" t="s">
        <v>11659</v>
      </c>
      <c r="P917" s="1" t="s">
        <v>11646</v>
      </c>
    </row>
    <row r="918" spans="1:16" ht="14.25">
      <c r="A918" s="44">
        <v>917</v>
      </c>
      <c r="B918" s="1" t="s">
        <v>11660</v>
      </c>
      <c r="C918" s="1" t="s">
        <v>4098</v>
      </c>
      <c r="D918" s="1" t="s">
        <v>9767</v>
      </c>
      <c r="E918" s="1" t="s">
        <v>4072</v>
      </c>
      <c r="F918" s="1" t="s">
        <v>4048</v>
      </c>
      <c r="G918" s="1" t="s">
        <v>11661</v>
      </c>
      <c r="H918" s="1" t="s">
        <v>11662</v>
      </c>
      <c r="I918" s="1" t="s">
        <v>11663</v>
      </c>
      <c r="J918" s="1" t="s">
        <v>11664</v>
      </c>
      <c r="K918" s="1" t="s">
        <v>11665</v>
      </c>
      <c r="L918" s="1" t="s">
        <v>11666</v>
      </c>
      <c r="M918" s="1" t="s">
        <v>11667</v>
      </c>
      <c r="N918" s="1" t="s">
        <v>11668</v>
      </c>
      <c r="O918" s="1" t="s">
        <v>11669</v>
      </c>
      <c r="P918" s="1" t="s">
        <v>11660</v>
      </c>
    </row>
    <row r="919" spans="1:16" ht="14.25">
      <c r="A919" s="44">
        <v>918</v>
      </c>
      <c r="B919" s="1" t="s">
        <v>11670</v>
      </c>
      <c r="C919" s="1" t="s">
        <v>4098</v>
      </c>
      <c r="D919" s="1" t="s">
        <v>9767</v>
      </c>
      <c r="E919" s="1" t="s">
        <v>4072</v>
      </c>
      <c r="F919" s="1" t="s">
        <v>4048</v>
      </c>
      <c r="G919" s="1" t="s">
        <v>11671</v>
      </c>
      <c r="H919" s="1" t="s">
        <v>11662</v>
      </c>
      <c r="I919" s="1" t="s">
        <v>11672</v>
      </c>
      <c r="J919" s="1" t="s">
        <v>11673</v>
      </c>
      <c r="K919" s="1" t="s">
        <v>11665</v>
      </c>
      <c r="L919" s="1" t="s">
        <v>11674</v>
      </c>
      <c r="M919" s="1" t="s">
        <v>11667</v>
      </c>
      <c r="N919" s="1" t="s">
        <v>11675</v>
      </c>
      <c r="O919" s="1" t="s">
        <v>11676</v>
      </c>
      <c r="P919" s="1" t="s">
        <v>11670</v>
      </c>
    </row>
    <row r="920" spans="1:16" ht="14.25">
      <c r="A920" s="44">
        <v>919</v>
      </c>
      <c r="B920" s="1" t="s">
        <v>11677</v>
      </c>
      <c r="C920" s="1" t="s">
        <v>11678</v>
      </c>
      <c r="D920" s="1" t="s">
        <v>11679</v>
      </c>
      <c r="E920" s="1" t="s">
        <v>11680</v>
      </c>
      <c r="F920" s="1" t="s">
        <v>2769</v>
      </c>
      <c r="G920" s="1" t="s">
        <v>11681</v>
      </c>
      <c r="H920" s="1" t="s">
        <v>11682</v>
      </c>
      <c r="I920" s="1" t="s">
        <v>11683</v>
      </c>
      <c r="J920" s="1" t="s">
        <v>11684</v>
      </c>
      <c r="K920" s="1" t="s">
        <v>11685</v>
      </c>
      <c r="L920" s="1" t="s">
        <v>11686</v>
      </c>
      <c r="M920" s="1" t="s">
        <v>11687</v>
      </c>
      <c r="N920" s="1" t="s">
        <v>11688</v>
      </c>
      <c r="O920" s="1" t="s">
        <v>11689</v>
      </c>
      <c r="P920" s="1" t="s">
        <v>11677</v>
      </c>
    </row>
    <row r="921" spans="1:16" ht="14.25">
      <c r="A921" s="44">
        <v>920</v>
      </c>
      <c r="B921" s="1" t="s">
        <v>11690</v>
      </c>
      <c r="C921" s="1" t="s">
        <v>11691</v>
      </c>
      <c r="D921" s="1" t="s">
        <v>11692</v>
      </c>
      <c r="E921" s="1" t="s">
        <v>11693</v>
      </c>
      <c r="F921" s="1" t="s">
        <v>11694</v>
      </c>
      <c r="G921" s="1" t="s">
        <v>11695</v>
      </c>
      <c r="H921" s="1" t="s">
        <v>11696</v>
      </c>
      <c r="I921" s="1" t="s">
        <v>11697</v>
      </c>
      <c r="J921" s="1" t="s">
        <v>11698</v>
      </c>
      <c r="K921" s="1" t="s">
        <v>11699</v>
      </c>
      <c r="L921" s="1" t="s">
        <v>11700</v>
      </c>
      <c r="M921" s="1" t="s">
        <v>9679</v>
      </c>
      <c r="N921" s="1" t="s">
        <v>11701</v>
      </c>
      <c r="O921" s="1" t="s">
        <v>11702</v>
      </c>
      <c r="P921" s="1" t="s">
        <v>11690</v>
      </c>
    </row>
    <row r="922" spans="1:16" ht="14.25">
      <c r="A922" s="44">
        <v>921</v>
      </c>
      <c r="B922" s="1" t="s">
        <v>11703</v>
      </c>
      <c r="C922" s="1" t="s">
        <v>11704</v>
      </c>
      <c r="D922" s="1" t="s">
        <v>11705</v>
      </c>
      <c r="E922" s="1" t="s">
        <v>11706</v>
      </c>
      <c r="F922" s="1" t="s">
        <v>11707</v>
      </c>
      <c r="G922" s="1" t="s">
        <v>11708</v>
      </c>
      <c r="H922" s="1" t="s">
        <v>11709</v>
      </c>
      <c r="I922" s="1" t="s">
        <v>11710</v>
      </c>
      <c r="J922" s="1" t="s">
        <v>11711</v>
      </c>
      <c r="K922" s="1" t="s">
        <v>11712</v>
      </c>
      <c r="L922" s="1" t="s">
        <v>11713</v>
      </c>
      <c r="M922" s="1" t="s">
        <v>11714</v>
      </c>
      <c r="N922" s="1" t="s">
        <v>11715</v>
      </c>
      <c r="O922" s="1" t="s">
        <v>11716</v>
      </c>
      <c r="P922" s="1" t="s">
        <v>11703</v>
      </c>
    </row>
    <row r="923" spans="1:16" ht="14.25">
      <c r="A923" s="44">
        <v>922</v>
      </c>
      <c r="B923" s="1" t="s">
        <v>11717</v>
      </c>
      <c r="C923" s="1" t="s">
        <v>11718</v>
      </c>
      <c r="D923" s="1" t="s">
        <v>11719</v>
      </c>
      <c r="E923" s="1" t="s">
        <v>11720</v>
      </c>
      <c r="F923" s="1" t="s">
        <v>11721</v>
      </c>
      <c r="G923" s="1" t="s">
        <v>11722</v>
      </c>
      <c r="H923" s="1" t="s">
        <v>11723</v>
      </c>
      <c r="I923" s="1" t="s">
        <v>11724</v>
      </c>
      <c r="J923" s="1" t="s">
        <v>11725</v>
      </c>
      <c r="K923" s="1" t="s">
        <v>11726</v>
      </c>
      <c r="L923" s="1" t="s">
        <v>11727</v>
      </c>
      <c r="M923" s="1" t="s">
        <v>11728</v>
      </c>
      <c r="N923" s="1" t="s">
        <v>11729</v>
      </c>
      <c r="O923" s="1" t="s">
        <v>11730</v>
      </c>
      <c r="P923" s="1" t="s">
        <v>11717</v>
      </c>
    </row>
    <row r="924" spans="1:16" ht="14.25">
      <c r="A924" s="44">
        <v>923</v>
      </c>
      <c r="B924" s="1" t="s">
        <v>11731</v>
      </c>
      <c r="C924" s="1" t="s">
        <v>11732</v>
      </c>
      <c r="D924" s="1" t="s">
        <v>11733</v>
      </c>
      <c r="E924" s="1" t="s">
        <v>11734</v>
      </c>
      <c r="F924" s="1" t="s">
        <v>11735</v>
      </c>
      <c r="G924" s="1" t="s">
        <v>11736</v>
      </c>
      <c r="H924" s="1" t="s">
        <v>11737</v>
      </c>
      <c r="I924" s="1" t="s">
        <v>11738</v>
      </c>
      <c r="J924" s="1" t="s">
        <v>11739</v>
      </c>
      <c r="K924" s="1" t="s">
        <v>11740</v>
      </c>
      <c r="L924" s="1" t="s">
        <v>11741</v>
      </c>
      <c r="M924" s="1" t="s">
        <v>11742</v>
      </c>
      <c r="N924" s="1" t="s">
        <v>11739</v>
      </c>
      <c r="O924" s="1" t="s">
        <v>11743</v>
      </c>
      <c r="P924" s="1" t="s">
        <v>11731</v>
      </c>
    </row>
    <row r="925" spans="1:16" ht="14.25">
      <c r="A925" s="44">
        <v>924</v>
      </c>
      <c r="B925" s="1" t="s">
        <v>11744</v>
      </c>
      <c r="C925" s="1" t="s">
        <v>11745</v>
      </c>
      <c r="D925" s="1" t="s">
        <v>11746</v>
      </c>
      <c r="E925" s="1" t="s">
        <v>11747</v>
      </c>
      <c r="F925" s="1" t="s">
        <v>11748</v>
      </c>
      <c r="G925" s="1" t="s">
        <v>11749</v>
      </c>
      <c r="H925" s="1" t="s">
        <v>11750</v>
      </c>
      <c r="I925" s="1" t="s">
        <v>11751</v>
      </c>
      <c r="J925" s="1" t="s">
        <v>11752</v>
      </c>
      <c r="K925" s="1" t="s">
        <v>11753</v>
      </c>
      <c r="L925" s="1" t="s">
        <v>11754</v>
      </c>
      <c r="M925" s="1" t="s">
        <v>11755</v>
      </c>
      <c r="N925" s="1" t="s">
        <v>11756</v>
      </c>
      <c r="O925" s="1" t="s">
        <v>11757</v>
      </c>
      <c r="P925" s="1" t="s">
        <v>11744</v>
      </c>
    </row>
    <row r="926" spans="1:16" ht="14.25">
      <c r="A926" s="44">
        <v>925</v>
      </c>
      <c r="B926" s="1" t="s">
        <v>11758</v>
      </c>
      <c r="C926" s="1" t="s">
        <v>11759</v>
      </c>
      <c r="D926" s="1" t="s">
        <v>11760</v>
      </c>
      <c r="E926" s="1" t="s">
        <v>11761</v>
      </c>
      <c r="F926" s="1" t="s">
        <v>11762</v>
      </c>
      <c r="G926" s="1" t="s">
        <v>11763</v>
      </c>
      <c r="H926" s="1" t="s">
        <v>11764</v>
      </c>
      <c r="I926" s="1" t="s">
        <v>11765</v>
      </c>
      <c r="J926" s="1" t="s">
        <v>11766</v>
      </c>
      <c r="K926" s="1" t="s">
        <v>11767</v>
      </c>
      <c r="L926" s="1" t="s">
        <v>11768</v>
      </c>
      <c r="M926" s="1" t="s">
        <v>11769</v>
      </c>
      <c r="N926" s="1" t="s">
        <v>11770</v>
      </c>
      <c r="O926" s="1" t="s">
        <v>11771</v>
      </c>
      <c r="P926" s="1" t="s">
        <v>11758</v>
      </c>
    </row>
    <row r="927" spans="1:16" ht="14.25">
      <c r="A927" s="44">
        <v>926</v>
      </c>
      <c r="B927" s="1" t="s">
        <v>11772</v>
      </c>
      <c r="C927" s="1" t="s">
        <v>11773</v>
      </c>
      <c r="D927" s="1" t="s">
        <v>11774</v>
      </c>
      <c r="E927" s="1" t="s">
        <v>11775</v>
      </c>
      <c r="F927" s="1" t="s">
        <v>11776</v>
      </c>
      <c r="G927" s="1" t="s">
        <v>11777</v>
      </c>
      <c r="H927" s="1" t="s">
        <v>11778</v>
      </c>
      <c r="I927" s="1" t="s">
        <v>11779</v>
      </c>
      <c r="J927" s="1" t="s">
        <v>11780</v>
      </c>
      <c r="K927" s="1" t="s">
        <v>11781</v>
      </c>
      <c r="L927" s="1" t="s">
        <v>11782</v>
      </c>
      <c r="M927" s="1" t="s">
        <v>11783</v>
      </c>
      <c r="N927" s="1" t="s">
        <v>11784</v>
      </c>
      <c r="O927" s="1" t="s">
        <v>11785</v>
      </c>
      <c r="P927" s="1" t="s">
        <v>11772</v>
      </c>
    </row>
    <row r="928" spans="1:16" ht="14.25">
      <c r="A928" s="44">
        <v>927</v>
      </c>
      <c r="B928" s="1" t="s">
        <v>11786</v>
      </c>
      <c r="C928" s="1" t="s">
        <v>11787</v>
      </c>
      <c r="D928" s="1" t="s">
        <v>11788</v>
      </c>
      <c r="E928" s="1" t="s">
        <v>11789</v>
      </c>
      <c r="F928" s="1" t="s">
        <v>11790</v>
      </c>
      <c r="G928" s="1" t="s">
        <v>11791</v>
      </c>
      <c r="H928" s="1" t="s">
        <v>11792</v>
      </c>
      <c r="I928" s="1" t="s">
        <v>11793</v>
      </c>
      <c r="J928" s="1" t="s">
        <v>11794</v>
      </c>
      <c r="K928" s="1" t="s">
        <v>11795</v>
      </c>
      <c r="L928" s="1" t="s">
        <v>11796</v>
      </c>
      <c r="M928" s="1" t="s">
        <v>11797</v>
      </c>
      <c r="N928" s="1" t="s">
        <v>11798</v>
      </c>
      <c r="O928" s="1" t="s">
        <v>11799</v>
      </c>
      <c r="P928" s="1" t="s">
        <v>11786</v>
      </c>
    </row>
    <row r="929" spans="1:16" ht="14.25">
      <c r="A929" s="44">
        <v>928</v>
      </c>
      <c r="B929" s="1" t="s">
        <v>11800</v>
      </c>
      <c r="C929" s="1" t="s">
        <v>11801</v>
      </c>
      <c r="D929" s="1" t="s">
        <v>11802</v>
      </c>
      <c r="E929" s="1" t="s">
        <v>11803</v>
      </c>
      <c r="F929" s="1" t="s">
        <v>11804</v>
      </c>
      <c r="G929" s="1" t="s">
        <v>11805</v>
      </c>
      <c r="H929" s="1" t="s">
        <v>11806</v>
      </c>
      <c r="I929" s="1" t="s">
        <v>11807</v>
      </c>
      <c r="J929" s="1" t="s">
        <v>11808</v>
      </c>
      <c r="K929" s="1" t="s">
        <v>11809</v>
      </c>
      <c r="L929" s="1" t="s">
        <v>11810</v>
      </c>
      <c r="M929" s="1" t="s">
        <v>11811</v>
      </c>
      <c r="N929" s="1" t="s">
        <v>11812</v>
      </c>
      <c r="O929" s="1" t="s">
        <v>11813</v>
      </c>
      <c r="P929" s="1" t="s">
        <v>11800</v>
      </c>
    </row>
    <row r="930" spans="1:16" ht="14.25">
      <c r="A930" s="44">
        <v>929</v>
      </c>
      <c r="B930" s="1" t="s">
        <v>11814</v>
      </c>
      <c r="C930" s="1" t="s">
        <v>11815</v>
      </c>
      <c r="D930" s="1" t="s">
        <v>11816</v>
      </c>
      <c r="E930" s="1" t="s">
        <v>11817</v>
      </c>
      <c r="F930" s="1" t="s">
        <v>11818</v>
      </c>
      <c r="G930" s="1" t="s">
        <v>11819</v>
      </c>
      <c r="H930" s="1" t="s">
        <v>11820</v>
      </c>
      <c r="I930" s="1" t="s">
        <v>9772</v>
      </c>
      <c r="J930" s="1" t="s">
        <v>11821</v>
      </c>
      <c r="K930" s="1" t="s">
        <v>11822</v>
      </c>
      <c r="L930" s="1" t="s">
        <v>11823</v>
      </c>
      <c r="M930" s="1" t="s">
        <v>11824</v>
      </c>
      <c r="N930" s="1" t="s">
        <v>11825</v>
      </c>
      <c r="O930" s="1" t="s">
        <v>11826</v>
      </c>
      <c r="P930" s="1" t="s">
        <v>11814</v>
      </c>
    </row>
    <row r="931" spans="1:16" ht="14.25">
      <c r="A931" s="44">
        <v>930</v>
      </c>
      <c r="B931" s="1" t="s">
        <v>11827</v>
      </c>
      <c r="C931" s="1" t="s">
        <v>11828</v>
      </c>
      <c r="D931" s="1" t="s">
        <v>11829</v>
      </c>
      <c r="E931" s="1" t="s">
        <v>11830</v>
      </c>
      <c r="F931" s="1" t="s">
        <v>11831</v>
      </c>
      <c r="G931" s="1" t="s">
        <v>11832</v>
      </c>
      <c r="H931" s="1" t="s">
        <v>11833</v>
      </c>
      <c r="I931" s="1" t="s">
        <v>11834</v>
      </c>
      <c r="J931" s="1" t="s">
        <v>11835</v>
      </c>
      <c r="K931" s="1" t="s">
        <v>11836</v>
      </c>
      <c r="L931" s="1" t="s">
        <v>11837</v>
      </c>
      <c r="M931" s="1" t="s">
        <v>11838</v>
      </c>
      <c r="N931" s="1" t="s">
        <v>11839</v>
      </c>
      <c r="O931" s="1" t="s">
        <v>11840</v>
      </c>
      <c r="P931" s="1" t="s">
        <v>11827</v>
      </c>
    </row>
    <row r="932" spans="1:16" ht="14.25">
      <c r="A932" s="44">
        <v>931</v>
      </c>
      <c r="B932" s="1" t="s">
        <v>11841</v>
      </c>
      <c r="C932" s="1" t="s">
        <v>11842</v>
      </c>
      <c r="D932" s="1" t="s">
        <v>11843</v>
      </c>
      <c r="E932" s="1" t="s">
        <v>11844</v>
      </c>
      <c r="F932" s="1" t="s">
        <v>11845</v>
      </c>
      <c r="G932" s="1" t="s">
        <v>11846</v>
      </c>
      <c r="H932" s="1" t="s">
        <v>11847</v>
      </c>
      <c r="I932" s="1" t="s">
        <v>11848</v>
      </c>
      <c r="J932" s="1" t="s">
        <v>11849</v>
      </c>
      <c r="K932" s="1" t="s">
        <v>11850</v>
      </c>
      <c r="L932" s="1" t="s">
        <v>11851</v>
      </c>
      <c r="M932" s="1" t="s">
        <v>11852</v>
      </c>
      <c r="N932" s="1" t="s">
        <v>11853</v>
      </c>
      <c r="O932" s="1" t="s">
        <v>11854</v>
      </c>
      <c r="P932" s="1" t="s">
        <v>11841</v>
      </c>
    </row>
    <row r="933" spans="1:16" ht="14.25">
      <c r="A933" s="44">
        <v>932</v>
      </c>
      <c r="B933" s="1" t="s">
        <v>11855</v>
      </c>
      <c r="C933" s="1" t="s">
        <v>11856</v>
      </c>
      <c r="D933" s="1" t="s">
        <v>11857</v>
      </c>
      <c r="E933" s="1" t="s">
        <v>11858</v>
      </c>
      <c r="F933" s="1" t="s">
        <v>11859</v>
      </c>
      <c r="G933" s="1" t="s">
        <v>11860</v>
      </c>
      <c r="H933" s="1" t="s">
        <v>11861</v>
      </c>
      <c r="I933" s="1" t="s">
        <v>11862</v>
      </c>
      <c r="J933" s="1" t="s">
        <v>11863</v>
      </c>
      <c r="K933" s="1" t="s">
        <v>11864</v>
      </c>
      <c r="L933" s="1" t="s">
        <v>11865</v>
      </c>
      <c r="M933" s="1" t="s">
        <v>11866</v>
      </c>
      <c r="N933" s="1" t="s">
        <v>11867</v>
      </c>
      <c r="O933" s="1" t="s">
        <v>11868</v>
      </c>
      <c r="P933" s="1" t="s">
        <v>11855</v>
      </c>
    </row>
    <row r="934" spans="1:16" ht="14.25">
      <c r="A934" s="44">
        <v>933</v>
      </c>
      <c r="B934" s="1" t="s">
        <v>11869</v>
      </c>
      <c r="C934" s="1" t="s">
        <v>11870</v>
      </c>
      <c r="D934" s="1" t="s">
        <v>11871</v>
      </c>
      <c r="E934" s="1" t="s">
        <v>11872</v>
      </c>
      <c r="F934" s="1" t="s">
        <v>11873</v>
      </c>
      <c r="G934" s="1" t="s">
        <v>11874</v>
      </c>
      <c r="H934" s="1" t="s">
        <v>11875</v>
      </c>
      <c r="I934" s="1" t="s">
        <v>11876</v>
      </c>
      <c r="J934" s="1" t="s">
        <v>11877</v>
      </c>
      <c r="K934" s="1" t="s">
        <v>11878</v>
      </c>
      <c r="L934" s="1" t="s">
        <v>11879</v>
      </c>
      <c r="M934" s="1" t="s">
        <v>11880</v>
      </c>
      <c r="N934" s="1" t="s">
        <v>11881</v>
      </c>
      <c r="O934" s="1" t="s">
        <v>11882</v>
      </c>
      <c r="P934" s="1" t="s">
        <v>11869</v>
      </c>
    </row>
    <row r="935" spans="1:16" ht="14.25">
      <c r="A935" s="44">
        <v>934</v>
      </c>
      <c r="B935" s="1" t="s">
        <v>11883</v>
      </c>
      <c r="C935" s="1" t="s">
        <v>11884</v>
      </c>
      <c r="D935" s="1" t="s">
        <v>11816</v>
      </c>
      <c r="E935" s="1" t="s">
        <v>11885</v>
      </c>
      <c r="F935" s="1" t="s">
        <v>11886</v>
      </c>
      <c r="G935" s="1" t="s">
        <v>11887</v>
      </c>
      <c r="H935" s="1" t="s">
        <v>11888</v>
      </c>
      <c r="I935" s="1" t="s">
        <v>9772</v>
      </c>
      <c r="J935" s="1" t="s">
        <v>11889</v>
      </c>
      <c r="K935" s="1" t="s">
        <v>11890</v>
      </c>
      <c r="L935" s="1" t="s">
        <v>11891</v>
      </c>
      <c r="M935" s="1" t="s">
        <v>11892</v>
      </c>
      <c r="N935" s="1" t="s">
        <v>11825</v>
      </c>
      <c r="O935" s="1" t="s">
        <v>11893</v>
      </c>
      <c r="P935" s="1" t="s">
        <v>11883</v>
      </c>
    </row>
    <row r="936" spans="1:16" ht="14.25">
      <c r="A936" s="44">
        <v>935</v>
      </c>
      <c r="B936" s="1" t="s">
        <v>11894</v>
      </c>
      <c r="C936" s="1" t="s">
        <v>11895</v>
      </c>
      <c r="D936" s="1" t="s">
        <v>11896</v>
      </c>
      <c r="E936" s="1" t="s">
        <v>11897</v>
      </c>
      <c r="F936" s="1" t="s">
        <v>11898</v>
      </c>
      <c r="G936" s="1" t="s">
        <v>11899</v>
      </c>
      <c r="H936" s="1" t="s">
        <v>9674</v>
      </c>
      <c r="I936" s="1" t="s">
        <v>11900</v>
      </c>
      <c r="J936" s="1" t="s">
        <v>11901</v>
      </c>
      <c r="K936" s="1" t="s">
        <v>11902</v>
      </c>
      <c r="L936" s="1" t="s">
        <v>11903</v>
      </c>
      <c r="M936" s="1" t="s">
        <v>11904</v>
      </c>
      <c r="N936" s="1" t="s">
        <v>11905</v>
      </c>
      <c r="O936" s="1" t="s">
        <v>11906</v>
      </c>
      <c r="P936" s="1" t="s">
        <v>11894</v>
      </c>
    </row>
    <row r="937" spans="1:16" ht="14.25">
      <c r="A937" s="44">
        <v>936</v>
      </c>
      <c r="B937" s="1" t="s">
        <v>11907</v>
      </c>
      <c r="C937" s="1" t="s">
        <v>11908</v>
      </c>
      <c r="D937" s="1" t="s">
        <v>11909</v>
      </c>
      <c r="E937" s="1" t="s">
        <v>11910</v>
      </c>
      <c r="F937" s="1" t="s">
        <v>11911</v>
      </c>
      <c r="G937" s="1" t="s">
        <v>11912</v>
      </c>
      <c r="H937" s="1" t="s">
        <v>11913</v>
      </c>
      <c r="I937" s="1" t="s">
        <v>11914</v>
      </c>
      <c r="J937" s="1" t="s">
        <v>11915</v>
      </c>
      <c r="K937" s="1" t="s">
        <v>11916</v>
      </c>
      <c r="L937" s="1" t="s">
        <v>11917</v>
      </c>
      <c r="M937" s="1" t="s">
        <v>11918</v>
      </c>
      <c r="N937" s="1" t="s">
        <v>11919</v>
      </c>
      <c r="O937" s="1" t="s">
        <v>11920</v>
      </c>
      <c r="P937" s="1" t="s">
        <v>11907</v>
      </c>
    </row>
    <row r="938" spans="1:16" ht="14.25">
      <c r="A938" s="44">
        <v>937</v>
      </c>
      <c r="B938" s="1" t="s">
        <v>11921</v>
      </c>
      <c r="C938" s="1" t="s">
        <v>11922</v>
      </c>
      <c r="D938" s="1" t="s">
        <v>11923</v>
      </c>
      <c r="E938" s="1" t="s">
        <v>11924</v>
      </c>
      <c r="F938" s="1" t="s">
        <v>11925</v>
      </c>
      <c r="G938" s="1" t="s">
        <v>11926</v>
      </c>
      <c r="H938" s="1" t="s">
        <v>11927</v>
      </c>
      <c r="I938" s="1" t="s">
        <v>11928</v>
      </c>
      <c r="J938" s="1" t="s">
        <v>11929</v>
      </c>
      <c r="K938" s="1" t="s">
        <v>11930</v>
      </c>
      <c r="L938" s="1" t="s">
        <v>11931</v>
      </c>
      <c r="M938" s="1" t="s">
        <v>11932</v>
      </c>
      <c r="N938" s="1" t="s">
        <v>11933</v>
      </c>
      <c r="O938" s="1" t="s">
        <v>11934</v>
      </c>
      <c r="P938" s="1" t="s">
        <v>11921</v>
      </c>
    </row>
    <row r="939" spans="1:16" ht="14.25">
      <c r="A939" s="44">
        <v>938</v>
      </c>
      <c r="B939" s="1" t="s">
        <v>11935</v>
      </c>
      <c r="C939" s="1" t="s">
        <v>11936</v>
      </c>
      <c r="D939" s="1" t="s">
        <v>11937</v>
      </c>
      <c r="E939" s="1" t="s">
        <v>11938</v>
      </c>
      <c r="F939" s="1" t="s">
        <v>11939</v>
      </c>
      <c r="G939" s="1" t="s">
        <v>11940</v>
      </c>
      <c r="H939" s="1" t="s">
        <v>11941</v>
      </c>
      <c r="I939" s="1" t="s">
        <v>11942</v>
      </c>
      <c r="J939" s="1" t="s">
        <v>11943</v>
      </c>
      <c r="K939" s="1" t="s">
        <v>11944</v>
      </c>
      <c r="L939" s="1" t="s">
        <v>11945</v>
      </c>
      <c r="M939" s="1" t="s">
        <v>11946</v>
      </c>
      <c r="N939" s="1" t="s">
        <v>11947</v>
      </c>
      <c r="O939" s="1" t="s">
        <v>11948</v>
      </c>
      <c r="P939" s="1" t="s">
        <v>11935</v>
      </c>
    </row>
    <row r="940" spans="1:16" ht="14.25">
      <c r="A940" s="44">
        <v>939</v>
      </c>
      <c r="B940" s="1" t="s">
        <v>11949</v>
      </c>
      <c r="C940" s="1" t="s">
        <v>11950</v>
      </c>
      <c r="D940" s="1" t="s">
        <v>11951</v>
      </c>
      <c r="E940" s="1" t="s">
        <v>11952</v>
      </c>
      <c r="F940" s="1" t="s">
        <v>11953</v>
      </c>
      <c r="G940" s="1" t="s">
        <v>11953</v>
      </c>
      <c r="H940" s="1" t="s">
        <v>11954</v>
      </c>
      <c r="I940" s="1" t="s">
        <v>11954</v>
      </c>
      <c r="J940" s="1" t="s">
        <v>11955</v>
      </c>
      <c r="K940" s="1" t="s">
        <v>11954</v>
      </c>
      <c r="L940" s="1" t="s">
        <v>11954</v>
      </c>
      <c r="M940" s="1" t="s">
        <v>11954</v>
      </c>
      <c r="N940" s="1" t="s">
        <v>11954</v>
      </c>
      <c r="O940" s="1" t="s">
        <v>11956</v>
      </c>
      <c r="P940" s="1" t="s">
        <v>11949</v>
      </c>
    </row>
    <row r="941" spans="1:16" ht="14.25">
      <c r="A941" s="44">
        <v>940</v>
      </c>
      <c r="B941" s="1" t="s">
        <v>11957</v>
      </c>
      <c r="C941" s="1" t="s">
        <v>11958</v>
      </c>
      <c r="D941" s="1" t="s">
        <v>11959</v>
      </c>
      <c r="E941" s="1" t="s">
        <v>11957</v>
      </c>
      <c r="F941" s="1" t="s">
        <v>11960</v>
      </c>
      <c r="G941" s="1" t="s">
        <v>11961</v>
      </c>
      <c r="H941" s="1" t="s">
        <v>11962</v>
      </c>
      <c r="I941" s="1" t="s">
        <v>11958</v>
      </c>
      <c r="J941" s="1" t="s">
        <v>11963</v>
      </c>
      <c r="K941" s="1" t="s">
        <v>11964</v>
      </c>
      <c r="L941" s="1" t="s">
        <v>11958</v>
      </c>
      <c r="M941" s="1" t="s">
        <v>11965</v>
      </c>
      <c r="N941" s="1" t="s">
        <v>11965</v>
      </c>
      <c r="O941" s="1" t="s">
        <v>11966</v>
      </c>
      <c r="P941" s="1" t="s">
        <v>11957</v>
      </c>
    </row>
    <row r="942" spans="1:16" ht="14.25">
      <c r="A942" s="44">
        <v>941</v>
      </c>
      <c r="B942" s="1" t="s">
        <v>11967</v>
      </c>
      <c r="C942" s="1" t="s">
        <v>11968</v>
      </c>
      <c r="D942" s="1" t="s">
        <v>11969</v>
      </c>
      <c r="E942" s="1" t="s">
        <v>11970</v>
      </c>
      <c r="F942" s="1" t="s">
        <v>11971</v>
      </c>
      <c r="G942" s="1" t="s">
        <v>11972</v>
      </c>
      <c r="H942" s="1" t="s">
        <v>11973</v>
      </c>
      <c r="I942" s="1" t="s">
        <v>11974</v>
      </c>
      <c r="J942" s="1" t="s">
        <v>11975</v>
      </c>
      <c r="K942" s="1" t="s">
        <v>11976</v>
      </c>
      <c r="L942" s="1" t="s">
        <v>11977</v>
      </c>
      <c r="M942" s="1" t="s">
        <v>11978</v>
      </c>
      <c r="N942" s="1" t="s">
        <v>11979</v>
      </c>
      <c r="O942" s="1" t="s">
        <v>11980</v>
      </c>
      <c r="P942" s="1" t="s">
        <v>11967</v>
      </c>
    </row>
    <row r="943" spans="1:16" ht="14.25">
      <c r="A943" s="44">
        <v>942</v>
      </c>
      <c r="B943" s="1" t="s">
        <v>11981</v>
      </c>
      <c r="C943" s="1" t="s">
        <v>11982</v>
      </c>
      <c r="D943" s="1" t="s">
        <v>11983</v>
      </c>
      <c r="E943" s="1" t="s">
        <v>11981</v>
      </c>
      <c r="F943" s="1" t="s">
        <v>11984</v>
      </c>
      <c r="G943" s="1" t="s">
        <v>11985</v>
      </c>
      <c r="H943" s="1" t="s">
        <v>11986</v>
      </c>
      <c r="I943" s="1" t="s">
        <v>11982</v>
      </c>
      <c r="J943" s="1" t="s">
        <v>11987</v>
      </c>
      <c r="K943" s="1" t="s">
        <v>11988</v>
      </c>
      <c r="L943" s="1" t="s">
        <v>11987</v>
      </c>
      <c r="M943" s="1" t="s">
        <v>11987</v>
      </c>
      <c r="N943" s="1" t="s">
        <v>11987</v>
      </c>
      <c r="O943" s="1" t="s">
        <v>11989</v>
      </c>
      <c r="P943" s="1" t="s">
        <v>11981</v>
      </c>
    </row>
    <row r="944" spans="1:16" ht="14.25">
      <c r="A944" s="44">
        <v>943</v>
      </c>
      <c r="B944" s="1" t="s">
        <v>11990</v>
      </c>
      <c r="C944" s="1" t="s">
        <v>11991</v>
      </c>
      <c r="D944" s="1" t="s">
        <v>11992</v>
      </c>
      <c r="E944" s="1" t="s">
        <v>11993</v>
      </c>
      <c r="F944" s="1" t="s">
        <v>11994</v>
      </c>
      <c r="G944" s="1" t="s">
        <v>11995</v>
      </c>
      <c r="H944" s="1" t="s">
        <v>11996</v>
      </c>
      <c r="I944" s="1" t="s">
        <v>11997</v>
      </c>
      <c r="J944" s="1" t="s">
        <v>11998</v>
      </c>
      <c r="K944" s="1" t="s">
        <v>11999</v>
      </c>
      <c r="L944" s="1" t="s">
        <v>12000</v>
      </c>
      <c r="M944" s="1" t="s">
        <v>12001</v>
      </c>
      <c r="N944" s="1" t="s">
        <v>12002</v>
      </c>
      <c r="O944" s="1" t="s">
        <v>12003</v>
      </c>
      <c r="P944" s="1" t="s">
        <v>11990</v>
      </c>
    </row>
    <row r="945" spans="1:16" ht="14.25">
      <c r="A945" s="44">
        <v>944</v>
      </c>
      <c r="B945" s="1" t="s">
        <v>12004</v>
      </c>
      <c r="C945" s="1" t="s">
        <v>12005</v>
      </c>
      <c r="D945" s="1" t="s">
        <v>12006</v>
      </c>
      <c r="E945" s="1" t="s">
        <v>12007</v>
      </c>
      <c r="F945" s="1" t="s">
        <v>12008</v>
      </c>
      <c r="G945" s="1" t="s">
        <v>12009</v>
      </c>
      <c r="H945" s="1" t="s">
        <v>12010</v>
      </c>
      <c r="I945" s="1" t="s">
        <v>12011</v>
      </c>
      <c r="J945" s="1" t="s">
        <v>12012</v>
      </c>
      <c r="K945" s="1" t="s">
        <v>12013</v>
      </c>
      <c r="L945" s="1" t="s">
        <v>12014</v>
      </c>
      <c r="M945" s="1" t="s">
        <v>12015</v>
      </c>
      <c r="N945" s="1" t="s">
        <v>12016</v>
      </c>
      <c r="O945" s="1" t="s">
        <v>12017</v>
      </c>
      <c r="P945" s="1" t="s">
        <v>12004</v>
      </c>
    </row>
    <row r="946" spans="1:16" ht="14.25">
      <c r="A946" s="44">
        <v>945</v>
      </c>
      <c r="B946" s="1" t="s">
        <v>12018</v>
      </c>
      <c r="C946" s="1" t="s">
        <v>12019</v>
      </c>
      <c r="D946" s="1" t="s">
        <v>12020</v>
      </c>
      <c r="E946" s="1" t="s">
        <v>12021</v>
      </c>
      <c r="F946" s="1" t="s">
        <v>12022</v>
      </c>
      <c r="G946" s="1" t="s">
        <v>12023</v>
      </c>
      <c r="H946" s="1" t="s">
        <v>12024</v>
      </c>
      <c r="I946" s="1" t="s">
        <v>12025</v>
      </c>
      <c r="J946" s="1" t="s">
        <v>12026</v>
      </c>
      <c r="K946" s="1" t="s">
        <v>12027</v>
      </c>
      <c r="L946" s="1" t="s">
        <v>12028</v>
      </c>
      <c r="M946" s="1" t="s">
        <v>12029</v>
      </c>
      <c r="N946" s="1" t="s">
        <v>12030</v>
      </c>
      <c r="O946" s="1" t="s">
        <v>12031</v>
      </c>
      <c r="P946" s="1" t="s">
        <v>12018</v>
      </c>
    </row>
    <row r="947" spans="1:16" ht="14.25">
      <c r="A947" s="44">
        <v>946</v>
      </c>
      <c r="B947" s="1" t="s">
        <v>12032</v>
      </c>
      <c r="C947" s="1" t="s">
        <v>12033</v>
      </c>
      <c r="D947" s="1" t="s">
        <v>12034</v>
      </c>
      <c r="E947" s="1" t="s">
        <v>12035</v>
      </c>
      <c r="F947" s="1" t="s">
        <v>12036</v>
      </c>
      <c r="G947" s="1" t="s">
        <v>12037</v>
      </c>
      <c r="H947" s="1" t="s">
        <v>12038</v>
      </c>
      <c r="I947" s="1" t="s">
        <v>12039</v>
      </c>
      <c r="J947" s="1" t="s">
        <v>12040</v>
      </c>
      <c r="K947" s="1" t="s">
        <v>12041</v>
      </c>
      <c r="L947" s="1" t="s">
        <v>12042</v>
      </c>
      <c r="M947" s="1" t="s">
        <v>12043</v>
      </c>
      <c r="N947" s="1" t="s">
        <v>12044</v>
      </c>
      <c r="O947" s="1" t="s">
        <v>12045</v>
      </c>
      <c r="P947" s="1" t="s">
        <v>12032</v>
      </c>
    </row>
    <row r="948" spans="1:16" ht="14.25">
      <c r="A948" s="44">
        <v>947</v>
      </c>
      <c r="B948" s="1" t="s">
        <v>12046</v>
      </c>
      <c r="C948" s="1" t="s">
        <v>12047</v>
      </c>
      <c r="D948" s="1" t="s">
        <v>12048</v>
      </c>
      <c r="E948" s="1" t="s">
        <v>12049</v>
      </c>
      <c r="F948" s="1" t="s">
        <v>12050</v>
      </c>
      <c r="G948" s="1" t="s">
        <v>12051</v>
      </c>
      <c r="H948" s="1" t="s">
        <v>12052</v>
      </c>
      <c r="I948" s="1" t="s">
        <v>12053</v>
      </c>
      <c r="J948" s="1" t="s">
        <v>12054</v>
      </c>
      <c r="K948" s="1" t="s">
        <v>12055</v>
      </c>
      <c r="L948" s="1" t="s">
        <v>12056</v>
      </c>
      <c r="M948" s="1" t="s">
        <v>12057</v>
      </c>
      <c r="N948" s="1" t="s">
        <v>12058</v>
      </c>
      <c r="O948" s="1" t="s">
        <v>12059</v>
      </c>
      <c r="P948" s="1" t="s">
        <v>12046</v>
      </c>
    </row>
    <row r="949" spans="1:16" ht="14.25">
      <c r="A949" s="44">
        <v>948</v>
      </c>
      <c r="B949" s="1" t="s">
        <v>12060</v>
      </c>
      <c r="C949" s="1" t="s">
        <v>12061</v>
      </c>
      <c r="D949" s="1" t="s">
        <v>12062</v>
      </c>
      <c r="E949" s="1" t="s">
        <v>12063</v>
      </c>
      <c r="F949" s="1" t="s">
        <v>12064</v>
      </c>
      <c r="G949" s="1" t="s">
        <v>12065</v>
      </c>
      <c r="H949" s="1" t="s">
        <v>12066</v>
      </c>
      <c r="I949" s="1" t="s">
        <v>12067</v>
      </c>
      <c r="J949" s="1" t="s">
        <v>12068</v>
      </c>
      <c r="K949" s="1" t="s">
        <v>12069</v>
      </c>
      <c r="L949" s="1" t="s">
        <v>12070</v>
      </c>
      <c r="M949" s="1" t="s">
        <v>12071</v>
      </c>
      <c r="N949" s="1" t="s">
        <v>12072</v>
      </c>
      <c r="O949" s="1" t="s">
        <v>12073</v>
      </c>
      <c r="P949" s="1" t="s">
        <v>12060</v>
      </c>
    </row>
    <row r="950" spans="1:16" ht="14.25">
      <c r="A950" s="44">
        <v>949</v>
      </c>
      <c r="B950" s="1" t="s">
        <v>12074</v>
      </c>
      <c r="C950" s="1" t="s">
        <v>12075</v>
      </c>
      <c r="D950" s="1" t="s">
        <v>12076</v>
      </c>
      <c r="E950" s="1" t="s">
        <v>12077</v>
      </c>
      <c r="F950" s="1" t="s">
        <v>12078</v>
      </c>
      <c r="G950" s="1" t="s">
        <v>12079</v>
      </c>
      <c r="H950" s="1" t="s">
        <v>12080</v>
      </c>
      <c r="I950" s="1" t="s">
        <v>12081</v>
      </c>
      <c r="J950" s="1" t="s">
        <v>12082</v>
      </c>
      <c r="K950" s="1" t="s">
        <v>12083</v>
      </c>
      <c r="L950" s="1" t="s">
        <v>12084</v>
      </c>
      <c r="M950" s="1" t="s">
        <v>12085</v>
      </c>
      <c r="N950" s="1" t="s">
        <v>12086</v>
      </c>
      <c r="O950" s="1" t="s">
        <v>12087</v>
      </c>
      <c r="P950" s="1" t="s">
        <v>12074</v>
      </c>
    </row>
    <row r="951" spans="1:16" ht="14.25">
      <c r="A951" s="44">
        <v>950</v>
      </c>
      <c r="B951" s="1" t="s">
        <v>12088</v>
      </c>
      <c r="C951" s="1" t="s">
        <v>12089</v>
      </c>
      <c r="D951" s="1" t="s">
        <v>12090</v>
      </c>
      <c r="E951" s="1" t="s">
        <v>12091</v>
      </c>
      <c r="F951" s="1" t="s">
        <v>12092</v>
      </c>
      <c r="G951" s="1" t="s">
        <v>12093</v>
      </c>
      <c r="H951" s="1" t="s">
        <v>12094</v>
      </c>
      <c r="I951" s="1" t="s">
        <v>12095</v>
      </c>
      <c r="J951" s="1" t="s">
        <v>12096</v>
      </c>
      <c r="K951" s="1" t="s">
        <v>12097</v>
      </c>
      <c r="L951" s="1" t="s">
        <v>12098</v>
      </c>
      <c r="M951" s="1" t="s">
        <v>12099</v>
      </c>
      <c r="N951" s="1" t="s">
        <v>12100</v>
      </c>
      <c r="O951" s="1" t="s">
        <v>12101</v>
      </c>
      <c r="P951" s="1" t="s">
        <v>12088</v>
      </c>
    </row>
    <row r="952" spans="1:16" ht="14.25">
      <c r="A952" s="44">
        <v>951</v>
      </c>
      <c r="B952" s="1" t="s">
        <v>12102</v>
      </c>
      <c r="C952" s="1" t="s">
        <v>12103</v>
      </c>
      <c r="D952" s="1" t="s">
        <v>12104</v>
      </c>
      <c r="E952" s="1" t="s">
        <v>12105</v>
      </c>
      <c r="F952" s="1" t="s">
        <v>12106</v>
      </c>
      <c r="G952" s="1" t="s">
        <v>12107</v>
      </c>
      <c r="H952" s="1" t="s">
        <v>12108</v>
      </c>
      <c r="I952" s="1" t="s">
        <v>12109</v>
      </c>
      <c r="J952" s="1" t="s">
        <v>12110</v>
      </c>
      <c r="K952" s="1" t="s">
        <v>12111</v>
      </c>
      <c r="L952" s="1" t="s">
        <v>12112</v>
      </c>
      <c r="M952" s="1" t="s">
        <v>12113</v>
      </c>
      <c r="N952" s="1" t="s">
        <v>12114</v>
      </c>
      <c r="O952" s="1" t="s">
        <v>12115</v>
      </c>
      <c r="P952" s="1" t="s">
        <v>12102</v>
      </c>
    </row>
    <row r="953" spans="1:16" ht="14.25">
      <c r="A953" s="44">
        <v>952</v>
      </c>
      <c r="B953" s="1" t="s">
        <v>12116</v>
      </c>
      <c r="C953" s="1" t="s">
        <v>12117</v>
      </c>
      <c r="D953" s="1" t="s">
        <v>12118</v>
      </c>
      <c r="E953" s="1" t="s">
        <v>12119</v>
      </c>
      <c r="F953" s="1" t="s">
        <v>12120</v>
      </c>
      <c r="G953" s="1" t="s">
        <v>12121</v>
      </c>
      <c r="H953" s="1" t="s">
        <v>12122</v>
      </c>
      <c r="I953" s="1" t="s">
        <v>12123</v>
      </c>
      <c r="J953" s="1" t="s">
        <v>12124</v>
      </c>
      <c r="K953" s="1" t="s">
        <v>12125</v>
      </c>
      <c r="L953" s="1" t="s">
        <v>12126</v>
      </c>
      <c r="M953" s="1" t="s">
        <v>12127</v>
      </c>
      <c r="N953" s="1" t="s">
        <v>12128</v>
      </c>
      <c r="O953" s="1" t="s">
        <v>12129</v>
      </c>
      <c r="P953" s="1" t="s">
        <v>12116</v>
      </c>
    </row>
    <row r="954" spans="1:16" ht="14.25">
      <c r="A954" s="44">
        <v>953</v>
      </c>
      <c r="B954" s="1" t="s">
        <v>12130</v>
      </c>
      <c r="C954" s="1" t="s">
        <v>12131</v>
      </c>
      <c r="D954" s="1" t="s">
        <v>12132</v>
      </c>
      <c r="E954" s="1" t="s">
        <v>12133</v>
      </c>
      <c r="F954" s="1" t="s">
        <v>12134</v>
      </c>
      <c r="G954" s="1" t="s">
        <v>12135</v>
      </c>
      <c r="H954" s="1" t="s">
        <v>12136</v>
      </c>
      <c r="I954" s="1" t="s">
        <v>12137</v>
      </c>
      <c r="J954" s="1" t="s">
        <v>12138</v>
      </c>
      <c r="K954" s="1" t="s">
        <v>12139</v>
      </c>
      <c r="L954" s="1" t="s">
        <v>12140</v>
      </c>
      <c r="M954" s="1" t="s">
        <v>12141</v>
      </c>
      <c r="N954" s="1" t="s">
        <v>12142</v>
      </c>
      <c r="O954" s="1" t="s">
        <v>12143</v>
      </c>
      <c r="P954" s="1" t="s">
        <v>12130</v>
      </c>
    </row>
    <row r="955" spans="1:16" ht="14.25">
      <c r="A955" s="44">
        <v>954</v>
      </c>
      <c r="B955" s="1" t="s">
        <v>12144</v>
      </c>
      <c r="C955" s="1" t="s">
        <v>12145</v>
      </c>
      <c r="D955" s="1" t="s">
        <v>12146</v>
      </c>
      <c r="E955" s="1" t="s">
        <v>12147</v>
      </c>
      <c r="F955" s="1" t="s">
        <v>12148</v>
      </c>
      <c r="G955" s="1" t="s">
        <v>12149</v>
      </c>
      <c r="H955" s="1" t="s">
        <v>12150</v>
      </c>
      <c r="I955" s="1" t="s">
        <v>12151</v>
      </c>
      <c r="J955" s="1" t="s">
        <v>12152</v>
      </c>
      <c r="K955" s="1" t="s">
        <v>12153</v>
      </c>
      <c r="L955" s="1" t="s">
        <v>12154</v>
      </c>
      <c r="M955" s="1" t="s">
        <v>12155</v>
      </c>
      <c r="N955" s="1" t="s">
        <v>12156</v>
      </c>
      <c r="O955" s="1" t="s">
        <v>12157</v>
      </c>
      <c r="P955" s="1" t="s">
        <v>12144</v>
      </c>
    </row>
    <row r="956" spans="1:16" ht="14.25">
      <c r="A956" s="44">
        <v>955</v>
      </c>
      <c r="B956" s="1" t="s">
        <v>12158</v>
      </c>
      <c r="C956" s="1" t="s">
        <v>12159</v>
      </c>
      <c r="D956" s="1" t="s">
        <v>12160</v>
      </c>
      <c r="E956" s="1" t="s">
        <v>12161</v>
      </c>
      <c r="F956" s="1" t="s">
        <v>12162</v>
      </c>
      <c r="G956" s="1" t="s">
        <v>12163</v>
      </c>
      <c r="H956" s="1" t="s">
        <v>12164</v>
      </c>
      <c r="I956" s="1" t="s">
        <v>12165</v>
      </c>
      <c r="J956" s="1" t="s">
        <v>12166</v>
      </c>
      <c r="K956" s="1" t="s">
        <v>12167</v>
      </c>
      <c r="L956" s="1" t="s">
        <v>12168</v>
      </c>
      <c r="M956" s="1" t="s">
        <v>12169</v>
      </c>
      <c r="N956" s="1" t="s">
        <v>12170</v>
      </c>
      <c r="O956" s="1" t="s">
        <v>12171</v>
      </c>
      <c r="P956" s="1" t="s">
        <v>12158</v>
      </c>
    </row>
    <row r="957" spans="1:16" ht="14.25">
      <c r="A957" s="44">
        <v>956</v>
      </c>
      <c r="B957" s="1" t="s">
        <v>12172</v>
      </c>
      <c r="C957" s="1" t="s">
        <v>12173</v>
      </c>
      <c r="D957" s="1" t="s">
        <v>12174</v>
      </c>
      <c r="E957" s="1" t="s">
        <v>12175</v>
      </c>
      <c r="F957" s="1" t="s">
        <v>12176</v>
      </c>
      <c r="G957" s="1" t="s">
        <v>12177</v>
      </c>
      <c r="H957" s="1" t="s">
        <v>12178</v>
      </c>
      <c r="I957" s="1" t="s">
        <v>12179</v>
      </c>
      <c r="J957" s="1" t="s">
        <v>12180</v>
      </c>
      <c r="K957" s="1" t="s">
        <v>12181</v>
      </c>
      <c r="L957" s="1" t="s">
        <v>12182</v>
      </c>
      <c r="M957" s="1" t="s">
        <v>12183</v>
      </c>
      <c r="N957" s="1" t="s">
        <v>12184</v>
      </c>
      <c r="O957" s="1" t="s">
        <v>12185</v>
      </c>
      <c r="P957" s="1" t="s">
        <v>12172</v>
      </c>
    </row>
    <row r="958" spans="1:16" ht="14.25">
      <c r="A958" s="44">
        <v>957</v>
      </c>
      <c r="B958" s="1" t="s">
        <v>12186</v>
      </c>
      <c r="C958" s="1" t="s">
        <v>12187</v>
      </c>
      <c r="D958" s="1" t="s">
        <v>12188</v>
      </c>
      <c r="E958" s="1" t="s">
        <v>12189</v>
      </c>
      <c r="F958" s="1" t="s">
        <v>12190</v>
      </c>
      <c r="G958" s="1" t="s">
        <v>12191</v>
      </c>
      <c r="H958" s="1" t="s">
        <v>12192</v>
      </c>
      <c r="I958" s="1" t="s">
        <v>12193</v>
      </c>
      <c r="J958" s="1" t="s">
        <v>12194</v>
      </c>
      <c r="K958" s="1" t="s">
        <v>12195</v>
      </c>
      <c r="L958" s="1" t="s">
        <v>12196</v>
      </c>
      <c r="M958" s="1" t="s">
        <v>12197</v>
      </c>
      <c r="N958" s="1" t="s">
        <v>12198</v>
      </c>
      <c r="O958" s="1" t="s">
        <v>12195</v>
      </c>
      <c r="P958" s="1" t="s">
        <v>12186</v>
      </c>
    </row>
    <row r="959" spans="1:16" ht="14.25">
      <c r="A959" s="44">
        <v>958</v>
      </c>
      <c r="B959" s="1" t="s">
        <v>12199</v>
      </c>
      <c r="C959" s="1" t="s">
        <v>12200</v>
      </c>
      <c r="D959" s="1" t="s">
        <v>12201</v>
      </c>
      <c r="E959" s="1" t="s">
        <v>12202</v>
      </c>
      <c r="F959" s="1" t="s">
        <v>12203</v>
      </c>
      <c r="G959" s="1" t="s">
        <v>12204</v>
      </c>
      <c r="H959" s="1" t="s">
        <v>12205</v>
      </c>
      <c r="I959" s="1" t="s">
        <v>12206</v>
      </c>
      <c r="J959" s="1" t="s">
        <v>12207</v>
      </c>
      <c r="K959" s="1" t="s">
        <v>12208</v>
      </c>
      <c r="L959" s="1" t="s">
        <v>12209</v>
      </c>
      <c r="M959" s="1" t="s">
        <v>12210</v>
      </c>
      <c r="N959" s="1" t="s">
        <v>12211</v>
      </c>
      <c r="O959" s="1" t="s">
        <v>12212</v>
      </c>
      <c r="P959" s="1" t="s">
        <v>12199</v>
      </c>
    </row>
    <row r="960" spans="1:16" ht="14.25">
      <c r="A960" s="44">
        <v>959</v>
      </c>
      <c r="B960" s="1" t="s">
        <v>12213</v>
      </c>
      <c r="C960" s="1" t="s">
        <v>12214</v>
      </c>
      <c r="D960" s="1" t="s">
        <v>12215</v>
      </c>
      <c r="E960" s="1" t="s">
        <v>12216</v>
      </c>
      <c r="F960" s="1" t="s">
        <v>12217</v>
      </c>
      <c r="G960" s="1" t="s">
        <v>12218</v>
      </c>
      <c r="H960" s="1" t="s">
        <v>12219</v>
      </c>
      <c r="I960" s="1" t="s">
        <v>12217</v>
      </c>
      <c r="J960" s="1" t="s">
        <v>12220</v>
      </c>
      <c r="K960" s="1" t="s">
        <v>12221</v>
      </c>
      <c r="L960" s="1" t="s">
        <v>12220</v>
      </c>
      <c r="M960" s="1" t="s">
        <v>12222</v>
      </c>
      <c r="N960" s="1" t="s">
        <v>12223</v>
      </c>
      <c r="O960" s="1" t="s">
        <v>12224</v>
      </c>
      <c r="P960" s="1" t="s">
        <v>12213</v>
      </c>
    </row>
    <row r="961" spans="1:16" ht="16.5">
      <c r="A961" s="44">
        <v>960</v>
      </c>
      <c r="B961" s="1" t="s">
        <v>12225</v>
      </c>
      <c r="C961" s="1" t="s">
        <v>12226</v>
      </c>
      <c r="D961" s="1" t="s">
        <v>12227</v>
      </c>
      <c r="E961" s="1" t="s">
        <v>12228</v>
      </c>
      <c r="F961" s="1" t="s">
        <v>12229</v>
      </c>
      <c r="G961" s="1" t="s">
        <v>12230</v>
      </c>
      <c r="H961" s="1" t="s">
        <v>12231</v>
      </c>
      <c r="I961" s="1" t="s">
        <v>12232</v>
      </c>
      <c r="J961" s="1" t="s">
        <v>12233</v>
      </c>
      <c r="K961" s="1" t="s">
        <v>12234</v>
      </c>
      <c r="L961" s="1" t="s">
        <v>12235</v>
      </c>
      <c r="M961" s="1" t="s">
        <v>12236</v>
      </c>
      <c r="N961" s="1" t="s">
        <v>12237</v>
      </c>
      <c r="O961" s="1" t="s">
        <v>12238</v>
      </c>
      <c r="P961" s="1" t="s">
        <v>12225</v>
      </c>
    </row>
    <row r="962" spans="1:16" ht="14.25">
      <c r="A962" s="44">
        <v>961</v>
      </c>
      <c r="B962" s="1" t="s">
        <v>12239</v>
      </c>
      <c r="C962" s="1" t="s">
        <v>12240</v>
      </c>
      <c r="D962" s="1" t="s">
        <v>12241</v>
      </c>
      <c r="E962" s="1" t="s">
        <v>12242</v>
      </c>
      <c r="F962" s="1" t="s">
        <v>12243</v>
      </c>
      <c r="G962" s="1" t="s">
        <v>12244</v>
      </c>
      <c r="H962" s="1" t="s">
        <v>12245</v>
      </c>
      <c r="I962" s="1" t="s">
        <v>12246</v>
      </c>
      <c r="J962" s="1" t="s">
        <v>12247</v>
      </c>
      <c r="K962" s="1" t="s">
        <v>12248</v>
      </c>
      <c r="L962" s="1" t="s">
        <v>12249</v>
      </c>
      <c r="M962" s="1" t="s">
        <v>12250</v>
      </c>
      <c r="N962" s="1" t="s">
        <v>12251</v>
      </c>
      <c r="O962" s="1" t="s">
        <v>12252</v>
      </c>
      <c r="P962" s="1" t="s">
        <v>12239</v>
      </c>
    </row>
    <row r="963" spans="1:16" ht="14.25">
      <c r="A963" s="44">
        <v>962</v>
      </c>
      <c r="B963" s="1" t="s">
        <v>12253</v>
      </c>
      <c r="C963" s="1" t="s">
        <v>12254</v>
      </c>
      <c r="D963" s="1" t="s">
        <v>12255</v>
      </c>
      <c r="E963" s="1" t="s">
        <v>12256</v>
      </c>
      <c r="F963" s="1" t="s">
        <v>12257</v>
      </c>
      <c r="G963" s="1" t="s">
        <v>12258</v>
      </c>
      <c r="H963" s="1" t="s">
        <v>12259</v>
      </c>
      <c r="I963" s="1" t="s">
        <v>12260</v>
      </c>
      <c r="J963" s="1" t="s">
        <v>12261</v>
      </c>
      <c r="K963" s="1" t="s">
        <v>12262</v>
      </c>
      <c r="L963" s="1" t="s">
        <v>12263</v>
      </c>
      <c r="M963" s="1" t="s">
        <v>12264</v>
      </c>
      <c r="N963" s="1" t="s">
        <v>12265</v>
      </c>
      <c r="O963" s="1" t="s">
        <v>12266</v>
      </c>
      <c r="P963" s="1" t="s">
        <v>12253</v>
      </c>
    </row>
    <row r="964" spans="1:16" ht="14.25">
      <c r="A964" s="44">
        <v>963</v>
      </c>
      <c r="B964" s="1" t="s">
        <v>12267</v>
      </c>
      <c r="C964" s="1" t="s">
        <v>12268</v>
      </c>
      <c r="D964" s="1" t="s">
        <v>12269</v>
      </c>
      <c r="E964" s="1" t="s">
        <v>12270</v>
      </c>
      <c r="F964" s="1" t="s">
        <v>12271</v>
      </c>
      <c r="G964" s="1" t="s">
        <v>12272</v>
      </c>
      <c r="H964" s="1" t="s">
        <v>12273</v>
      </c>
      <c r="I964" s="1" t="s">
        <v>12274</v>
      </c>
      <c r="J964" s="1" t="s">
        <v>12275</v>
      </c>
      <c r="K964" s="1" t="s">
        <v>12276</v>
      </c>
      <c r="L964" s="1" t="s">
        <v>12277</v>
      </c>
      <c r="M964" s="1" t="s">
        <v>12278</v>
      </c>
      <c r="N964" s="1" t="s">
        <v>12279</v>
      </c>
      <c r="O964" s="1" t="s">
        <v>12280</v>
      </c>
      <c r="P964" s="1" t="s">
        <v>12267</v>
      </c>
    </row>
    <row r="965" spans="1:16" ht="14.25">
      <c r="A965" s="44">
        <v>964</v>
      </c>
      <c r="B965" s="1" t="s">
        <v>12281</v>
      </c>
      <c r="C965" s="1" t="s">
        <v>12282</v>
      </c>
      <c r="D965" s="1" t="s">
        <v>12283</v>
      </c>
      <c r="E965" s="1" t="s">
        <v>12284</v>
      </c>
      <c r="F965" s="1" t="s">
        <v>12285</v>
      </c>
      <c r="G965" s="1" t="s">
        <v>12286</v>
      </c>
      <c r="H965" s="1" t="s">
        <v>12287</v>
      </c>
      <c r="I965" s="1" t="s">
        <v>12288</v>
      </c>
      <c r="J965" s="1" t="s">
        <v>12289</v>
      </c>
      <c r="K965" s="1" t="s">
        <v>12290</v>
      </c>
      <c r="L965" s="1" t="s">
        <v>12291</v>
      </c>
      <c r="M965" s="1" t="s">
        <v>12292</v>
      </c>
      <c r="N965" s="1" t="s">
        <v>12293</v>
      </c>
      <c r="O965" s="1" t="s">
        <v>12294</v>
      </c>
      <c r="P965" s="1" t="s">
        <v>12281</v>
      </c>
    </row>
    <row r="966" spans="1:16" ht="14.25">
      <c r="A966" s="44">
        <v>965</v>
      </c>
      <c r="B966" s="1" t="s">
        <v>12295</v>
      </c>
      <c r="C966" s="1" t="s">
        <v>12296</v>
      </c>
      <c r="D966" s="1" t="s">
        <v>12297</v>
      </c>
      <c r="E966" s="1" t="s">
        <v>12298</v>
      </c>
      <c r="F966" s="1" t="s">
        <v>12299</v>
      </c>
      <c r="G966" s="1" t="s">
        <v>12300</v>
      </c>
      <c r="H966" s="1" t="s">
        <v>12301</v>
      </c>
      <c r="I966" s="1" t="s">
        <v>12302</v>
      </c>
      <c r="J966" s="1" t="s">
        <v>12303</v>
      </c>
      <c r="K966" s="1" t="s">
        <v>12304</v>
      </c>
      <c r="L966" s="1" t="s">
        <v>12305</v>
      </c>
      <c r="M966" s="1" t="s">
        <v>12306</v>
      </c>
      <c r="N966" s="1" t="s">
        <v>12307</v>
      </c>
      <c r="O966" s="1" t="s">
        <v>12308</v>
      </c>
      <c r="P966" s="1" t="s">
        <v>12295</v>
      </c>
    </row>
    <row r="967" spans="1:16" ht="14.25">
      <c r="A967" s="44">
        <v>966</v>
      </c>
      <c r="B967" s="1" t="s">
        <v>12309</v>
      </c>
      <c r="C967" s="1" t="s">
        <v>12310</v>
      </c>
      <c r="D967" s="1" t="s">
        <v>12311</v>
      </c>
      <c r="E967" s="1" t="s">
        <v>12312</v>
      </c>
      <c r="F967" s="1" t="s">
        <v>12313</v>
      </c>
      <c r="G967" s="1" t="s">
        <v>12314</v>
      </c>
      <c r="H967" s="1" t="s">
        <v>12315</v>
      </c>
      <c r="I967" s="1" t="s">
        <v>12316</v>
      </c>
      <c r="J967" s="1" t="s">
        <v>12317</v>
      </c>
      <c r="K967" s="1" t="s">
        <v>12318</v>
      </c>
      <c r="L967" s="1" t="s">
        <v>12319</v>
      </c>
      <c r="M967" s="1" t="s">
        <v>12320</v>
      </c>
      <c r="N967" s="1" t="s">
        <v>12321</v>
      </c>
      <c r="O967" s="1" t="s">
        <v>12322</v>
      </c>
      <c r="P967" s="1" t="s">
        <v>12309</v>
      </c>
    </row>
    <row r="968" spans="1:16" ht="14.25">
      <c r="A968" s="44">
        <v>967</v>
      </c>
      <c r="B968" s="1" t="s">
        <v>12323</v>
      </c>
      <c r="C968" s="1" t="s">
        <v>12324</v>
      </c>
      <c r="D968" s="1" t="s">
        <v>12325</v>
      </c>
      <c r="E968" s="1" t="s">
        <v>12326</v>
      </c>
      <c r="F968" s="1" t="s">
        <v>12327</v>
      </c>
      <c r="G968" s="1" t="s">
        <v>12328</v>
      </c>
      <c r="H968" s="1" t="s">
        <v>12329</v>
      </c>
      <c r="I968" s="1" t="s">
        <v>12330</v>
      </c>
      <c r="J968" s="1" t="s">
        <v>12331</v>
      </c>
      <c r="K968" s="1" t="s">
        <v>12332</v>
      </c>
      <c r="L968" s="1" t="s">
        <v>12333</v>
      </c>
      <c r="M968" s="1" t="s">
        <v>12334</v>
      </c>
      <c r="N968" s="1" t="s">
        <v>12335</v>
      </c>
      <c r="O968" s="1" t="s">
        <v>12336</v>
      </c>
      <c r="P968" s="1" t="s">
        <v>12323</v>
      </c>
    </row>
    <row r="969" spans="1:16" ht="14.25">
      <c r="A969" s="44">
        <v>968</v>
      </c>
      <c r="B969" s="1" t="s">
        <v>12337</v>
      </c>
      <c r="C969" s="1" t="s">
        <v>12338</v>
      </c>
      <c r="D969" s="1" t="s">
        <v>12339</v>
      </c>
      <c r="E969" s="1" t="s">
        <v>12340</v>
      </c>
      <c r="F969" s="1" t="s">
        <v>12341</v>
      </c>
      <c r="G969" s="1" t="s">
        <v>12342</v>
      </c>
      <c r="H969" s="1" t="s">
        <v>12343</v>
      </c>
      <c r="I969" s="1" t="s">
        <v>12344</v>
      </c>
      <c r="J969" s="1" t="s">
        <v>12345</v>
      </c>
      <c r="K969" s="1" t="s">
        <v>12346</v>
      </c>
      <c r="L969" s="1" t="s">
        <v>12347</v>
      </c>
      <c r="M969" s="1" t="s">
        <v>12348</v>
      </c>
      <c r="N969" s="1" t="s">
        <v>12349</v>
      </c>
      <c r="O969" s="1" t="s">
        <v>12350</v>
      </c>
      <c r="P969" s="1" t="s">
        <v>12337</v>
      </c>
    </row>
    <row r="970" spans="1:16" ht="14.25">
      <c r="A970" s="44">
        <v>969</v>
      </c>
      <c r="B970" s="1" t="s">
        <v>12351</v>
      </c>
      <c r="C970" s="1" t="s">
        <v>12352</v>
      </c>
      <c r="D970" s="1" t="s">
        <v>12353</v>
      </c>
      <c r="E970" s="1" t="s">
        <v>12354</v>
      </c>
      <c r="F970" s="1" t="s">
        <v>12355</v>
      </c>
      <c r="G970" s="1" t="s">
        <v>12356</v>
      </c>
      <c r="H970" s="1" t="s">
        <v>12357</v>
      </c>
      <c r="I970" s="1" t="s">
        <v>12358</v>
      </c>
      <c r="J970" s="1" t="s">
        <v>12359</v>
      </c>
      <c r="K970" s="1" t="s">
        <v>12360</v>
      </c>
      <c r="L970" s="1" t="s">
        <v>12361</v>
      </c>
      <c r="M970" s="1" t="s">
        <v>12362</v>
      </c>
      <c r="N970" s="1" t="s">
        <v>12363</v>
      </c>
      <c r="O970" s="1" t="s">
        <v>12364</v>
      </c>
      <c r="P970" s="1" t="s">
        <v>12351</v>
      </c>
    </row>
    <row r="971" spans="1:16" ht="14.25">
      <c r="A971" s="44">
        <v>970</v>
      </c>
      <c r="B971" s="1" t="s">
        <v>12365</v>
      </c>
      <c r="C971" s="1" t="s">
        <v>12366</v>
      </c>
      <c r="D971" s="1" t="s">
        <v>12367</v>
      </c>
      <c r="E971" s="1" t="s">
        <v>12368</v>
      </c>
      <c r="F971" s="1" t="s">
        <v>12369</v>
      </c>
      <c r="G971" s="1" t="s">
        <v>12370</v>
      </c>
      <c r="H971" s="1" t="s">
        <v>12371</v>
      </c>
      <c r="I971" s="1" t="s">
        <v>12372</v>
      </c>
      <c r="J971" s="1" t="s">
        <v>12373</v>
      </c>
      <c r="K971" s="1" t="s">
        <v>12374</v>
      </c>
      <c r="L971" s="1" t="s">
        <v>12375</v>
      </c>
      <c r="M971" s="1" t="s">
        <v>12376</v>
      </c>
      <c r="N971" s="1" t="s">
        <v>12377</v>
      </c>
      <c r="O971" s="1" t="s">
        <v>12378</v>
      </c>
      <c r="P971" s="1" t="s">
        <v>12365</v>
      </c>
    </row>
    <row r="972" spans="1:16" ht="14.25">
      <c r="A972" s="44">
        <v>971</v>
      </c>
      <c r="B972" s="1" t="s">
        <v>12379</v>
      </c>
      <c r="C972" s="1" t="s">
        <v>12380</v>
      </c>
      <c r="D972" s="1" t="s">
        <v>12381</v>
      </c>
      <c r="E972" s="1" t="s">
        <v>12382</v>
      </c>
      <c r="F972" s="1" t="s">
        <v>12383</v>
      </c>
      <c r="G972" s="1" t="s">
        <v>12384</v>
      </c>
      <c r="H972" s="1" t="s">
        <v>12385</v>
      </c>
      <c r="I972" s="1" t="s">
        <v>12386</v>
      </c>
      <c r="J972" s="1" t="s">
        <v>12387</v>
      </c>
      <c r="K972" s="1" t="s">
        <v>12388</v>
      </c>
      <c r="L972" s="1" t="s">
        <v>12389</v>
      </c>
      <c r="M972" s="1" t="s">
        <v>12390</v>
      </c>
      <c r="N972" s="1" t="s">
        <v>12391</v>
      </c>
      <c r="O972" s="1" t="s">
        <v>12392</v>
      </c>
      <c r="P972" s="1" t="s">
        <v>12379</v>
      </c>
    </row>
    <row r="973" spans="1:16" ht="14.25">
      <c r="A973" s="44">
        <v>972</v>
      </c>
      <c r="B973" s="1" t="s">
        <v>12393</v>
      </c>
      <c r="C973" s="1" t="s">
        <v>12394</v>
      </c>
      <c r="D973" s="1" t="s">
        <v>12395</v>
      </c>
      <c r="E973" s="1" t="s">
        <v>12396</v>
      </c>
      <c r="F973" s="1" t="s">
        <v>12397</v>
      </c>
      <c r="G973" s="1" t="s">
        <v>12398</v>
      </c>
      <c r="H973" s="1" t="s">
        <v>12399</v>
      </c>
      <c r="I973" s="1" t="s">
        <v>12400</v>
      </c>
      <c r="J973" s="1" t="s">
        <v>12401</v>
      </c>
      <c r="K973" s="1" t="s">
        <v>12402</v>
      </c>
      <c r="L973" s="1" t="s">
        <v>12403</v>
      </c>
      <c r="M973" s="1" t="s">
        <v>12404</v>
      </c>
      <c r="N973" s="1" t="s">
        <v>12405</v>
      </c>
      <c r="O973" s="1" t="s">
        <v>12406</v>
      </c>
      <c r="P973" s="1" t="s">
        <v>12393</v>
      </c>
    </row>
    <row r="974" spans="1:16" ht="14.25">
      <c r="A974" s="44">
        <v>973</v>
      </c>
      <c r="B974" s="1" t="s">
        <v>12407</v>
      </c>
      <c r="C974" s="1" t="s">
        <v>12408</v>
      </c>
      <c r="D974" s="1" t="s">
        <v>12409</v>
      </c>
      <c r="E974" s="1" t="s">
        <v>12410</v>
      </c>
      <c r="F974" s="1" t="s">
        <v>12411</v>
      </c>
      <c r="G974" s="1" t="s">
        <v>12412</v>
      </c>
      <c r="H974" s="1" t="s">
        <v>12413</v>
      </c>
      <c r="I974" s="1" t="s">
        <v>12414</v>
      </c>
      <c r="J974" s="1" t="s">
        <v>12415</v>
      </c>
      <c r="K974" s="1" t="s">
        <v>12416</v>
      </c>
      <c r="L974" s="1" t="s">
        <v>12417</v>
      </c>
      <c r="M974" s="1" t="s">
        <v>12418</v>
      </c>
      <c r="N974" s="1" t="s">
        <v>12419</v>
      </c>
      <c r="O974" s="1" t="s">
        <v>12420</v>
      </c>
      <c r="P974" s="1" t="s">
        <v>12407</v>
      </c>
    </row>
    <row r="975" spans="1:16" ht="14.25">
      <c r="A975" s="44">
        <v>974</v>
      </c>
      <c r="B975" s="1" t="s">
        <v>12421</v>
      </c>
      <c r="C975" s="1" t="s">
        <v>12422</v>
      </c>
      <c r="D975" s="1" t="s">
        <v>12423</v>
      </c>
      <c r="E975" s="1" t="s">
        <v>12424</v>
      </c>
      <c r="F975" s="1" t="s">
        <v>12425</v>
      </c>
      <c r="G975" s="1" t="s">
        <v>12426</v>
      </c>
      <c r="H975" s="1" t="s">
        <v>12427</v>
      </c>
      <c r="I975" s="1" t="s">
        <v>12428</v>
      </c>
      <c r="J975" s="1" t="s">
        <v>12429</v>
      </c>
      <c r="K975" s="1" t="s">
        <v>12430</v>
      </c>
      <c r="L975" s="1" t="s">
        <v>12431</v>
      </c>
      <c r="M975" s="1" t="s">
        <v>12432</v>
      </c>
      <c r="N975" s="1" t="s">
        <v>12433</v>
      </c>
      <c r="O975" s="1" t="s">
        <v>12434</v>
      </c>
      <c r="P975" s="1" t="s">
        <v>12421</v>
      </c>
    </row>
    <row r="976" spans="1:16" ht="14.25">
      <c r="A976" s="44">
        <v>975</v>
      </c>
      <c r="B976" s="1" t="s">
        <v>12435</v>
      </c>
      <c r="C976" s="1" t="s">
        <v>12436</v>
      </c>
      <c r="D976" s="1" t="s">
        <v>12437</v>
      </c>
      <c r="E976" s="1" t="s">
        <v>12438</v>
      </c>
      <c r="F976" s="1" t="s">
        <v>12439</v>
      </c>
      <c r="G976" s="1" t="s">
        <v>12440</v>
      </c>
      <c r="H976" s="1" t="s">
        <v>12441</v>
      </c>
      <c r="I976" s="1" t="s">
        <v>12442</v>
      </c>
      <c r="J976" s="1" t="s">
        <v>12443</v>
      </c>
      <c r="K976" s="1" t="s">
        <v>12444</v>
      </c>
      <c r="L976" s="1" t="s">
        <v>12445</v>
      </c>
      <c r="M976" s="1" t="s">
        <v>12446</v>
      </c>
      <c r="N976" s="1" t="s">
        <v>12447</v>
      </c>
      <c r="O976" s="1" t="s">
        <v>12448</v>
      </c>
      <c r="P976" s="1" t="s">
        <v>12435</v>
      </c>
    </row>
    <row r="977" spans="1:16" ht="14.25">
      <c r="A977" s="44">
        <v>976</v>
      </c>
      <c r="B977" s="1" t="s">
        <v>12449</v>
      </c>
      <c r="C977" s="1" t="s">
        <v>12450</v>
      </c>
      <c r="D977" s="1" t="s">
        <v>12451</v>
      </c>
      <c r="E977" s="1" t="s">
        <v>12452</v>
      </c>
      <c r="F977" s="1" t="s">
        <v>12453</v>
      </c>
      <c r="G977" s="1" t="s">
        <v>12454</v>
      </c>
      <c r="H977" s="1" t="s">
        <v>12455</v>
      </c>
      <c r="I977" s="1" t="s">
        <v>12456</v>
      </c>
      <c r="J977" s="1" t="s">
        <v>12457</v>
      </c>
      <c r="K977" s="1" t="s">
        <v>12458</v>
      </c>
      <c r="L977" s="1" t="s">
        <v>12459</v>
      </c>
      <c r="M977" s="1" t="s">
        <v>12460</v>
      </c>
      <c r="N977" s="1" t="s">
        <v>12461</v>
      </c>
      <c r="O977" s="1" t="s">
        <v>12462</v>
      </c>
      <c r="P977" s="1" t="s">
        <v>12449</v>
      </c>
    </row>
    <row r="978" spans="1:16" ht="14.25">
      <c r="A978" s="44">
        <v>977</v>
      </c>
      <c r="B978" s="1" t="s">
        <v>12463</v>
      </c>
      <c r="C978" s="1" t="s">
        <v>12464</v>
      </c>
      <c r="D978" s="1" t="s">
        <v>12465</v>
      </c>
      <c r="E978" s="1" t="s">
        <v>12466</v>
      </c>
      <c r="F978" s="1" t="s">
        <v>12467</v>
      </c>
      <c r="G978" s="1" t="s">
        <v>12468</v>
      </c>
      <c r="H978" s="1" t="s">
        <v>12469</v>
      </c>
      <c r="I978" s="1" t="s">
        <v>12470</v>
      </c>
      <c r="J978" s="1" t="s">
        <v>12471</v>
      </c>
      <c r="K978" s="1" t="s">
        <v>12472</v>
      </c>
      <c r="L978" s="1" t="s">
        <v>12473</v>
      </c>
      <c r="M978" s="1" t="s">
        <v>12474</v>
      </c>
      <c r="N978" s="1" t="s">
        <v>12475</v>
      </c>
      <c r="O978" s="1" t="s">
        <v>12476</v>
      </c>
      <c r="P978" s="1" t="s">
        <v>12463</v>
      </c>
    </row>
    <row r="979" spans="1:16" ht="14.25">
      <c r="A979" s="44">
        <v>978</v>
      </c>
      <c r="B979" s="1" t="s">
        <v>12477</v>
      </c>
      <c r="C979" s="1" t="s">
        <v>12478</v>
      </c>
      <c r="D979" s="1" t="s">
        <v>12479</v>
      </c>
      <c r="E979" s="1" t="s">
        <v>12480</v>
      </c>
      <c r="F979" s="1" t="s">
        <v>12481</v>
      </c>
      <c r="G979" s="1" t="s">
        <v>12482</v>
      </c>
      <c r="H979" s="1" t="s">
        <v>12483</v>
      </c>
      <c r="I979" s="1" t="s">
        <v>12484</v>
      </c>
      <c r="J979" s="1" t="s">
        <v>12485</v>
      </c>
      <c r="K979" s="1" t="s">
        <v>12486</v>
      </c>
      <c r="L979" s="1" t="s">
        <v>12487</v>
      </c>
      <c r="M979" s="1" t="s">
        <v>12488</v>
      </c>
      <c r="N979" s="1" t="s">
        <v>12489</v>
      </c>
      <c r="O979" s="1" t="s">
        <v>12490</v>
      </c>
      <c r="P979" s="1" t="s">
        <v>12477</v>
      </c>
    </row>
    <row r="980" spans="1:16" ht="14.25">
      <c r="A980" s="44">
        <v>979</v>
      </c>
      <c r="B980" s="1" t="s">
        <v>12491</v>
      </c>
      <c r="C980" s="1" t="s">
        <v>12492</v>
      </c>
      <c r="D980" s="1" t="s">
        <v>12493</v>
      </c>
      <c r="E980" s="1" t="s">
        <v>12494</v>
      </c>
      <c r="F980" s="1" t="s">
        <v>12495</v>
      </c>
      <c r="G980" s="1" t="s">
        <v>12496</v>
      </c>
      <c r="H980" s="1" t="s">
        <v>12497</v>
      </c>
      <c r="I980" s="1" t="s">
        <v>12498</v>
      </c>
      <c r="J980" s="1" t="s">
        <v>12499</v>
      </c>
      <c r="K980" s="1" t="s">
        <v>12500</v>
      </c>
      <c r="L980" s="1" t="s">
        <v>12501</v>
      </c>
      <c r="M980" s="1" t="s">
        <v>12502</v>
      </c>
      <c r="N980" s="1" t="s">
        <v>12503</v>
      </c>
      <c r="O980" s="1" t="s">
        <v>12504</v>
      </c>
      <c r="P980" s="1" t="s">
        <v>12491</v>
      </c>
    </row>
    <row r="981" spans="1:16" ht="14.25">
      <c r="A981" s="44">
        <v>980</v>
      </c>
      <c r="B981" s="1" t="s">
        <v>12505</v>
      </c>
      <c r="C981" s="1" t="s">
        <v>12506</v>
      </c>
      <c r="D981" s="1" t="s">
        <v>12507</v>
      </c>
      <c r="E981" s="1" t="s">
        <v>12508</v>
      </c>
      <c r="F981" s="1" t="s">
        <v>12509</v>
      </c>
      <c r="G981" s="1" t="s">
        <v>12510</v>
      </c>
      <c r="H981" s="1" t="s">
        <v>12511</v>
      </c>
      <c r="I981" s="1" t="s">
        <v>12512</v>
      </c>
      <c r="J981" s="1" t="s">
        <v>12513</v>
      </c>
      <c r="K981" s="1" t="s">
        <v>12514</v>
      </c>
      <c r="L981" s="1" t="s">
        <v>12515</v>
      </c>
      <c r="M981" s="1" t="s">
        <v>12516</v>
      </c>
      <c r="N981" s="1" t="s">
        <v>12517</v>
      </c>
      <c r="O981" s="1" t="s">
        <v>12518</v>
      </c>
      <c r="P981" s="1" t="s">
        <v>12505</v>
      </c>
    </row>
    <row r="982" spans="1:16" ht="14.25">
      <c r="A982" s="44">
        <v>981</v>
      </c>
      <c r="B982" s="1" t="s">
        <v>12519</v>
      </c>
      <c r="C982" s="1" t="s">
        <v>12520</v>
      </c>
      <c r="D982" s="1" t="s">
        <v>12521</v>
      </c>
      <c r="E982" s="1" t="s">
        <v>12522</v>
      </c>
      <c r="F982" s="1" t="s">
        <v>12523</v>
      </c>
      <c r="G982" s="1" t="s">
        <v>12524</v>
      </c>
      <c r="H982" s="1" t="s">
        <v>12525</v>
      </c>
      <c r="I982" s="1" t="s">
        <v>12526</v>
      </c>
      <c r="J982" s="1" t="s">
        <v>12527</v>
      </c>
      <c r="K982" s="1" t="s">
        <v>12528</v>
      </c>
      <c r="L982" s="1" t="s">
        <v>12529</v>
      </c>
      <c r="M982" s="1" t="s">
        <v>12530</v>
      </c>
      <c r="N982" s="1" t="s">
        <v>12531</v>
      </c>
      <c r="O982" s="1" t="s">
        <v>12532</v>
      </c>
      <c r="P982" s="1" t="s">
        <v>12519</v>
      </c>
    </row>
    <row r="983" spans="1:16" ht="14.25">
      <c r="A983" s="44">
        <v>982</v>
      </c>
      <c r="B983" s="1" t="s">
        <v>12309</v>
      </c>
      <c r="C983" s="1" t="s">
        <v>12533</v>
      </c>
      <c r="D983" s="1" t="s">
        <v>12311</v>
      </c>
      <c r="E983" s="1" t="s">
        <v>12312</v>
      </c>
      <c r="F983" s="1" t="s">
        <v>12313</v>
      </c>
      <c r="G983" s="1" t="s">
        <v>12314</v>
      </c>
      <c r="H983" s="1" t="s">
        <v>12315</v>
      </c>
      <c r="I983" s="1" t="s">
        <v>12316</v>
      </c>
      <c r="J983" s="1" t="s">
        <v>12317</v>
      </c>
      <c r="K983" s="1" t="s">
        <v>12318</v>
      </c>
      <c r="L983" s="1" t="s">
        <v>12319</v>
      </c>
      <c r="M983" s="1" t="s">
        <v>12320</v>
      </c>
      <c r="N983" s="1" t="s">
        <v>12321</v>
      </c>
      <c r="O983" s="1" t="s">
        <v>12322</v>
      </c>
      <c r="P983" s="1" t="s">
        <v>12309</v>
      </c>
    </row>
    <row r="984" spans="1:16" ht="14.25">
      <c r="A984" s="44">
        <v>983</v>
      </c>
      <c r="B984" s="1" t="s">
        <v>12534</v>
      </c>
      <c r="C984" s="1" t="s">
        <v>12535</v>
      </c>
      <c r="D984" s="1" t="s">
        <v>12536</v>
      </c>
      <c r="E984" s="1" t="s">
        <v>12537</v>
      </c>
      <c r="F984" s="1" t="s">
        <v>12538</v>
      </c>
      <c r="G984" s="1" t="s">
        <v>12539</v>
      </c>
      <c r="H984" s="1" t="s">
        <v>12540</v>
      </c>
      <c r="I984" s="1" t="s">
        <v>12541</v>
      </c>
      <c r="J984" s="1" t="s">
        <v>12542</v>
      </c>
      <c r="K984" s="1" t="s">
        <v>12543</v>
      </c>
      <c r="L984" s="1" t="s">
        <v>12544</v>
      </c>
      <c r="M984" s="1" t="s">
        <v>12545</v>
      </c>
      <c r="N984" s="1" t="s">
        <v>12546</v>
      </c>
      <c r="O984" s="1" t="s">
        <v>12547</v>
      </c>
      <c r="P984" s="1" t="s">
        <v>12534</v>
      </c>
    </row>
    <row r="985" spans="1:16" ht="14.25">
      <c r="A985" s="44">
        <v>984</v>
      </c>
      <c r="B985" s="1" t="s">
        <v>12548</v>
      </c>
      <c r="C985" s="1" t="s">
        <v>12549</v>
      </c>
      <c r="D985" s="1" t="s">
        <v>12550</v>
      </c>
      <c r="E985" s="1" t="s">
        <v>12551</v>
      </c>
      <c r="F985" s="1" t="s">
        <v>12552</v>
      </c>
      <c r="G985" s="1" t="s">
        <v>12553</v>
      </c>
      <c r="H985" s="1" t="s">
        <v>12554</v>
      </c>
      <c r="I985" s="1" t="s">
        <v>12555</v>
      </c>
      <c r="J985" s="1" t="s">
        <v>12556</v>
      </c>
      <c r="K985" s="1" t="s">
        <v>12557</v>
      </c>
      <c r="L985" s="1" t="s">
        <v>12558</v>
      </c>
      <c r="M985" s="1" t="s">
        <v>12559</v>
      </c>
      <c r="N985" s="1" t="s">
        <v>12560</v>
      </c>
      <c r="O985" s="1" t="s">
        <v>12561</v>
      </c>
      <c r="P985" s="1" t="s">
        <v>12548</v>
      </c>
    </row>
    <row r="986" spans="1:16" ht="14.25">
      <c r="A986" s="44">
        <v>985</v>
      </c>
      <c r="B986" s="1" t="s">
        <v>12562</v>
      </c>
      <c r="C986" s="1" t="s">
        <v>12563</v>
      </c>
      <c r="D986" s="1" t="s">
        <v>12564</v>
      </c>
      <c r="E986" s="1" t="s">
        <v>12565</v>
      </c>
      <c r="F986" s="1" t="s">
        <v>12566</v>
      </c>
      <c r="G986" s="1" t="s">
        <v>12567</v>
      </c>
      <c r="H986" s="1" t="s">
        <v>12568</v>
      </c>
      <c r="I986" s="1" t="s">
        <v>12569</v>
      </c>
      <c r="J986" s="1" t="s">
        <v>12570</v>
      </c>
      <c r="K986" s="1" t="s">
        <v>12571</v>
      </c>
      <c r="L986" s="1" t="s">
        <v>12572</v>
      </c>
      <c r="M986" s="1" t="s">
        <v>12573</v>
      </c>
      <c r="N986" s="1" t="s">
        <v>12574</v>
      </c>
      <c r="O986" s="1" t="s">
        <v>12575</v>
      </c>
      <c r="P986" s="1" t="s">
        <v>12562</v>
      </c>
    </row>
    <row r="987" spans="1:16" ht="14.25">
      <c r="A987" s="44">
        <v>986</v>
      </c>
      <c r="B987" s="1" t="s">
        <v>12576</v>
      </c>
      <c r="C987" s="1" t="s">
        <v>12577</v>
      </c>
      <c r="D987" s="1" t="s">
        <v>12578</v>
      </c>
      <c r="E987" s="1" t="s">
        <v>12579</v>
      </c>
      <c r="F987" s="1" t="s">
        <v>12580</v>
      </c>
      <c r="G987" s="1" t="s">
        <v>12581</v>
      </c>
      <c r="H987" s="1" t="s">
        <v>12582</v>
      </c>
      <c r="I987" s="1" t="s">
        <v>12583</v>
      </c>
      <c r="J987" s="1" t="s">
        <v>12584</v>
      </c>
      <c r="K987" s="1" t="s">
        <v>12571</v>
      </c>
      <c r="L987" s="1" t="s">
        <v>12585</v>
      </c>
      <c r="M987" s="1" t="s">
        <v>12586</v>
      </c>
      <c r="N987" s="1" t="s">
        <v>12587</v>
      </c>
      <c r="O987" s="1" t="s">
        <v>12588</v>
      </c>
      <c r="P987" s="1" t="s">
        <v>12576</v>
      </c>
    </row>
    <row r="988" spans="1:16" ht="14.25">
      <c r="A988" s="44">
        <v>987</v>
      </c>
      <c r="B988" s="1" t="s">
        <v>12589</v>
      </c>
      <c r="C988" s="1" t="s">
        <v>12590</v>
      </c>
      <c r="D988" s="1" t="s">
        <v>12591</v>
      </c>
      <c r="E988" s="1" t="s">
        <v>12592</v>
      </c>
      <c r="F988" s="1" t="s">
        <v>12593</v>
      </c>
      <c r="G988" s="1" t="s">
        <v>12594</v>
      </c>
      <c r="H988" s="1" t="s">
        <v>12595</v>
      </c>
      <c r="I988" s="1" t="s">
        <v>12596</v>
      </c>
      <c r="J988" s="1" t="s">
        <v>12597</v>
      </c>
      <c r="K988" s="1" t="s">
        <v>12598</v>
      </c>
      <c r="L988" s="1" t="s">
        <v>12599</v>
      </c>
      <c r="M988" s="1" t="s">
        <v>12600</v>
      </c>
      <c r="N988" s="1" t="s">
        <v>12601</v>
      </c>
      <c r="O988" s="1" t="s">
        <v>12602</v>
      </c>
      <c r="P988" s="1" t="s">
        <v>12589</v>
      </c>
    </row>
    <row r="989" spans="1:16" ht="14.25">
      <c r="A989" s="44">
        <v>988</v>
      </c>
      <c r="B989" s="1" t="s">
        <v>12603</v>
      </c>
      <c r="C989" s="1" t="s">
        <v>12604</v>
      </c>
      <c r="D989" s="1" t="s">
        <v>12605</v>
      </c>
      <c r="E989" s="1" t="s">
        <v>12606</v>
      </c>
      <c r="F989" s="1" t="s">
        <v>3420</v>
      </c>
      <c r="G989" s="1" t="s">
        <v>12607</v>
      </c>
      <c r="H989" s="1" t="s">
        <v>12608</v>
      </c>
      <c r="I989" s="1" t="s">
        <v>12609</v>
      </c>
      <c r="J989" s="1" t="s">
        <v>12610</v>
      </c>
      <c r="K989" s="1" t="s">
        <v>12611</v>
      </c>
      <c r="L989" s="1" t="s">
        <v>12612</v>
      </c>
      <c r="M989" s="1" t="s">
        <v>12613</v>
      </c>
      <c r="N989" s="1" t="s">
        <v>12614</v>
      </c>
      <c r="O989" s="1" t="s">
        <v>12615</v>
      </c>
      <c r="P989" s="1" t="s">
        <v>12603</v>
      </c>
    </row>
    <row r="990" spans="1:16" ht="14.25">
      <c r="A990" s="44">
        <v>989</v>
      </c>
      <c r="B990" s="1" t="s">
        <v>12616</v>
      </c>
      <c r="C990" s="1" t="s">
        <v>12617</v>
      </c>
      <c r="D990" s="1" t="s">
        <v>12618</v>
      </c>
      <c r="E990" s="1" t="s">
        <v>12619</v>
      </c>
      <c r="F990" s="1" t="s">
        <v>11818</v>
      </c>
      <c r="G990" s="1" t="s">
        <v>12620</v>
      </c>
      <c r="H990" s="1" t="s">
        <v>12621</v>
      </c>
      <c r="I990" s="1" t="s">
        <v>12622</v>
      </c>
      <c r="J990" s="1" t="s">
        <v>12623</v>
      </c>
      <c r="K990" s="1" t="s">
        <v>12624</v>
      </c>
      <c r="L990" s="1" t="s">
        <v>12625</v>
      </c>
      <c r="M990" s="1" t="s">
        <v>12626</v>
      </c>
      <c r="N990" s="1" t="s">
        <v>12627</v>
      </c>
      <c r="O990" s="1" t="s">
        <v>12628</v>
      </c>
      <c r="P990" s="1" t="s">
        <v>12616</v>
      </c>
    </row>
    <row r="991" spans="1:16" ht="14.25">
      <c r="A991" s="44">
        <v>990</v>
      </c>
      <c r="B991" s="1" t="s">
        <v>12629</v>
      </c>
      <c r="C991" s="1" t="s">
        <v>12630</v>
      </c>
      <c r="D991" s="1" t="s">
        <v>12631</v>
      </c>
      <c r="E991" s="1" t="s">
        <v>12632</v>
      </c>
      <c r="F991" s="1" t="s">
        <v>12633</v>
      </c>
      <c r="G991" s="1" t="s">
        <v>12634</v>
      </c>
      <c r="H991" s="1" t="s">
        <v>12635</v>
      </c>
      <c r="I991" s="1" t="s">
        <v>12636</v>
      </c>
      <c r="J991" s="1" t="s">
        <v>12637</v>
      </c>
      <c r="K991" s="1" t="s">
        <v>12638</v>
      </c>
      <c r="L991" s="1" t="s">
        <v>12639</v>
      </c>
      <c r="M991" s="1" t="s">
        <v>12640</v>
      </c>
      <c r="N991" s="1" t="s">
        <v>12641</v>
      </c>
      <c r="O991" s="1" t="s">
        <v>12642</v>
      </c>
      <c r="P991" s="1" t="s">
        <v>12629</v>
      </c>
    </row>
    <row r="992" spans="1:16" ht="14.25">
      <c r="A992" s="44">
        <v>991</v>
      </c>
      <c r="B992" s="1" t="s">
        <v>12643</v>
      </c>
      <c r="C992" s="1" t="s">
        <v>12644</v>
      </c>
      <c r="D992" s="1" t="s">
        <v>5602</v>
      </c>
      <c r="E992" s="1" t="s">
        <v>12645</v>
      </c>
      <c r="F992" s="1" t="s">
        <v>12646</v>
      </c>
      <c r="G992" s="1" t="s">
        <v>11209</v>
      </c>
      <c r="H992" s="1" t="s">
        <v>12647</v>
      </c>
      <c r="I992" s="1" t="s">
        <v>12648</v>
      </c>
      <c r="J992" s="1" t="s">
        <v>12649</v>
      </c>
      <c r="K992" s="1" t="s">
        <v>12650</v>
      </c>
      <c r="L992" s="1" t="s">
        <v>12651</v>
      </c>
      <c r="M992" s="1" t="s">
        <v>12652</v>
      </c>
      <c r="N992" s="1" t="s">
        <v>12653</v>
      </c>
      <c r="O992" s="1" t="s">
        <v>12654</v>
      </c>
      <c r="P992" s="1" t="s">
        <v>12643</v>
      </c>
    </row>
    <row r="993" spans="1:16" ht="14.25">
      <c r="A993" s="44">
        <v>992</v>
      </c>
      <c r="B993" s="1" t="s">
        <v>12655</v>
      </c>
      <c r="C993" s="1" t="s">
        <v>12656</v>
      </c>
      <c r="D993" s="1" t="s">
        <v>12657</v>
      </c>
      <c r="E993" s="1" t="s">
        <v>12658</v>
      </c>
      <c r="F993" s="1" t="s">
        <v>12659</v>
      </c>
      <c r="G993" s="1" t="s">
        <v>12656</v>
      </c>
      <c r="H993" s="1" t="s">
        <v>12660</v>
      </c>
      <c r="I993" s="1" t="s">
        <v>12661</v>
      </c>
      <c r="J993" s="1" t="s">
        <v>12662</v>
      </c>
      <c r="K993" s="1" t="s">
        <v>12663</v>
      </c>
      <c r="L993" s="1" t="s">
        <v>12664</v>
      </c>
      <c r="M993" s="1" t="s">
        <v>12665</v>
      </c>
      <c r="N993" s="1" t="s">
        <v>12666</v>
      </c>
      <c r="O993" s="1" t="s">
        <v>12667</v>
      </c>
      <c r="P993" s="1" t="s">
        <v>12655</v>
      </c>
    </row>
    <row r="994" spans="1:16" ht="14.25">
      <c r="A994" s="44">
        <v>993</v>
      </c>
      <c r="B994" s="1" t="s">
        <v>12668</v>
      </c>
      <c r="C994" s="1" t="s">
        <v>12668</v>
      </c>
      <c r="D994" s="1" t="s">
        <v>12668</v>
      </c>
      <c r="E994" s="1" t="s">
        <v>12668</v>
      </c>
      <c r="F994" s="1" t="s">
        <v>12668</v>
      </c>
      <c r="G994" s="1" t="s">
        <v>12668</v>
      </c>
      <c r="H994" s="1" t="s">
        <v>12668</v>
      </c>
      <c r="I994" s="1" t="s">
        <v>12668</v>
      </c>
      <c r="J994" s="1" t="s">
        <v>12668</v>
      </c>
      <c r="K994" s="1" t="s">
        <v>12668</v>
      </c>
      <c r="L994" s="1" t="s">
        <v>12668</v>
      </c>
      <c r="M994" s="1" t="s">
        <v>12668</v>
      </c>
      <c r="N994" s="1" t="s">
        <v>12668</v>
      </c>
      <c r="O994" s="1" t="s">
        <v>12668</v>
      </c>
      <c r="P994" s="1" t="s">
        <v>12668</v>
      </c>
    </row>
    <row r="995" spans="1:16" ht="14.25">
      <c r="A995" s="44">
        <v>994</v>
      </c>
      <c r="B995" s="1" t="s">
        <v>16</v>
      </c>
      <c r="C995" s="1" t="s">
        <v>16</v>
      </c>
      <c r="D995" s="1" t="s">
        <v>16</v>
      </c>
      <c r="E995" s="1" t="s">
        <v>16</v>
      </c>
      <c r="F995" s="1" t="s">
        <v>16</v>
      </c>
      <c r="G995" s="1" t="s">
        <v>16</v>
      </c>
      <c r="H995" s="1" t="s">
        <v>16</v>
      </c>
      <c r="I995" s="1" t="s">
        <v>16</v>
      </c>
      <c r="J995" s="1" t="s">
        <v>16</v>
      </c>
      <c r="K995" s="1" t="s">
        <v>16</v>
      </c>
      <c r="L995" s="1" t="s">
        <v>16</v>
      </c>
      <c r="M995" s="1" t="s">
        <v>16</v>
      </c>
      <c r="N995" s="1" t="s">
        <v>16</v>
      </c>
      <c r="O995" s="1" t="s">
        <v>16</v>
      </c>
      <c r="P995" s="1" t="s">
        <v>16</v>
      </c>
    </row>
    <row r="996" spans="1:16" ht="14.25">
      <c r="A996" s="44">
        <v>995</v>
      </c>
      <c r="B996" s="1" t="s">
        <v>17</v>
      </c>
      <c r="C996" s="1" t="s">
        <v>17</v>
      </c>
      <c r="D996" s="1" t="s">
        <v>17</v>
      </c>
      <c r="E996" s="1" t="s">
        <v>17</v>
      </c>
      <c r="F996" s="1" t="s">
        <v>17</v>
      </c>
      <c r="G996" s="1" t="s">
        <v>17</v>
      </c>
      <c r="H996" s="1" t="s">
        <v>17</v>
      </c>
      <c r="I996" s="1" t="s">
        <v>17</v>
      </c>
      <c r="J996" s="1" t="s">
        <v>17</v>
      </c>
      <c r="K996" s="1" t="s">
        <v>17</v>
      </c>
      <c r="L996" s="1" t="s">
        <v>17</v>
      </c>
      <c r="M996" s="1" t="s">
        <v>17</v>
      </c>
      <c r="N996" s="1" t="s">
        <v>17</v>
      </c>
      <c r="O996" s="1" t="s">
        <v>17</v>
      </c>
      <c r="P996" s="1" t="s">
        <v>17</v>
      </c>
    </row>
    <row r="997" spans="1:16" ht="14.25">
      <c r="A997" s="44">
        <v>996</v>
      </c>
      <c r="B997" s="1" t="s">
        <v>18</v>
      </c>
      <c r="C997" s="1" t="s">
        <v>18</v>
      </c>
      <c r="D997" s="1" t="s">
        <v>18</v>
      </c>
      <c r="E997" s="1" t="s">
        <v>18</v>
      </c>
      <c r="F997" s="1" t="s">
        <v>18</v>
      </c>
      <c r="G997" s="1" t="s">
        <v>18</v>
      </c>
      <c r="H997" s="1" t="s">
        <v>18</v>
      </c>
      <c r="I997" s="1" t="s">
        <v>18</v>
      </c>
      <c r="J997" s="1" t="s">
        <v>18</v>
      </c>
      <c r="K997" s="1" t="s">
        <v>18</v>
      </c>
      <c r="L997" s="1" t="s">
        <v>18</v>
      </c>
      <c r="M997" s="1" t="s">
        <v>18</v>
      </c>
      <c r="N997" s="1" t="s">
        <v>18</v>
      </c>
      <c r="O997" s="1" t="s">
        <v>18</v>
      </c>
      <c r="P997" s="1" t="s">
        <v>18</v>
      </c>
    </row>
    <row r="998" spans="1:16" ht="14.25">
      <c r="A998" s="44">
        <v>997</v>
      </c>
      <c r="B998" s="1" t="s">
        <v>12669</v>
      </c>
      <c r="C998" s="1" t="s">
        <v>12670</v>
      </c>
      <c r="D998" s="1" t="s">
        <v>12671</v>
      </c>
      <c r="E998" s="1" t="s">
        <v>12672</v>
      </c>
      <c r="F998" s="1" t="s">
        <v>12673</v>
      </c>
      <c r="G998" s="1" t="s">
        <v>12674</v>
      </c>
      <c r="H998" s="1" t="s">
        <v>12675</v>
      </c>
      <c r="I998" s="1" t="s">
        <v>12676</v>
      </c>
      <c r="J998" s="1" t="s">
        <v>12677</v>
      </c>
      <c r="K998" s="1" t="s">
        <v>12678</v>
      </c>
      <c r="L998" s="1" t="s">
        <v>10821</v>
      </c>
      <c r="M998" s="1" t="s">
        <v>12679</v>
      </c>
      <c r="N998" s="1" t="s">
        <v>12680</v>
      </c>
      <c r="O998" s="1" t="s">
        <v>12681</v>
      </c>
      <c r="P998" s="1" t="s">
        <v>12669</v>
      </c>
    </row>
    <row r="999" spans="1:16" ht="14.25">
      <c r="A999" s="44">
        <v>998</v>
      </c>
      <c r="B999" s="1" t="s">
        <v>12682</v>
      </c>
      <c r="C999" s="1" t="s">
        <v>12683</v>
      </c>
      <c r="D999" s="1" t="s">
        <v>12684</v>
      </c>
      <c r="E999" s="1" t="s">
        <v>12685</v>
      </c>
      <c r="F999" s="1" t="s">
        <v>12686</v>
      </c>
      <c r="G999" s="1" t="s">
        <v>12687</v>
      </c>
      <c r="H999" s="1" t="s">
        <v>12688</v>
      </c>
      <c r="I999" s="1" t="s">
        <v>12689</v>
      </c>
      <c r="J999" s="1" t="s">
        <v>12690</v>
      </c>
      <c r="K999" s="1" t="s">
        <v>12691</v>
      </c>
      <c r="L999" s="1" t="s">
        <v>12692</v>
      </c>
      <c r="M999" s="1" t="s">
        <v>12693</v>
      </c>
      <c r="N999" s="1" t="s">
        <v>12694</v>
      </c>
      <c r="O999" s="1" t="s">
        <v>12695</v>
      </c>
      <c r="P999" s="1" t="s">
        <v>12682</v>
      </c>
    </row>
    <row r="1000" spans="1:16" ht="14.25">
      <c r="A1000" s="44">
        <v>999</v>
      </c>
      <c r="B1000" s="1" t="s">
        <v>12696</v>
      </c>
      <c r="C1000" s="1" t="s">
        <v>12697</v>
      </c>
      <c r="D1000" s="1" t="s">
        <v>12671</v>
      </c>
      <c r="E1000" s="1" t="s">
        <v>12698</v>
      </c>
      <c r="F1000" s="1" t="s">
        <v>12673</v>
      </c>
      <c r="G1000" s="1" t="s">
        <v>12699</v>
      </c>
      <c r="H1000" s="1" t="s">
        <v>12700</v>
      </c>
      <c r="I1000" s="1" t="s">
        <v>12701</v>
      </c>
      <c r="J1000" s="1" t="s">
        <v>12702</v>
      </c>
      <c r="K1000" s="1" t="s">
        <v>12703</v>
      </c>
      <c r="L1000" s="1" t="s">
        <v>12704</v>
      </c>
      <c r="M1000" s="1" t="s">
        <v>12705</v>
      </c>
      <c r="N1000" s="1" t="s">
        <v>12706</v>
      </c>
      <c r="O1000" s="1" t="s">
        <v>12707</v>
      </c>
      <c r="P1000" s="1" t="s">
        <v>12696</v>
      </c>
    </row>
    <row r="1001" spans="1:16" ht="14.25">
      <c r="A1001" s="44">
        <v>1000</v>
      </c>
      <c r="B1001" s="1" t="s">
        <v>12708</v>
      </c>
      <c r="C1001" s="1" t="s">
        <v>12709</v>
      </c>
      <c r="D1001" s="1" t="s">
        <v>12671</v>
      </c>
      <c r="E1001" s="1" t="s">
        <v>12710</v>
      </c>
      <c r="F1001" s="1" t="s">
        <v>12673</v>
      </c>
      <c r="G1001" s="1" t="s">
        <v>12711</v>
      </c>
      <c r="H1001" s="1" t="s">
        <v>12712</v>
      </c>
      <c r="I1001" s="1" t="s">
        <v>12713</v>
      </c>
      <c r="J1001" s="1" t="s">
        <v>12714</v>
      </c>
      <c r="K1001" s="1" t="s">
        <v>12715</v>
      </c>
      <c r="L1001" s="1" t="s">
        <v>12716</v>
      </c>
      <c r="M1001" s="1" t="s">
        <v>12717</v>
      </c>
      <c r="N1001" s="1" t="s">
        <v>12718</v>
      </c>
      <c r="O1001" s="1" t="s">
        <v>12719</v>
      </c>
      <c r="P1001" s="1" t="s">
        <v>12708</v>
      </c>
    </row>
    <row r="1002" spans="1:16" ht="14.25">
      <c r="A1002" s="44">
        <v>1001</v>
      </c>
      <c r="B1002" s="1" t="s">
        <v>12720</v>
      </c>
      <c r="C1002" s="1" t="s">
        <v>12721</v>
      </c>
      <c r="D1002" s="1" t="s">
        <v>12722</v>
      </c>
      <c r="E1002" s="1" t="s">
        <v>12723</v>
      </c>
      <c r="F1002" s="1" t="s">
        <v>12724</v>
      </c>
      <c r="G1002" s="1" t="s">
        <v>12725</v>
      </c>
      <c r="H1002" s="1" t="s">
        <v>12726</v>
      </c>
      <c r="I1002" s="1" t="s">
        <v>12727</v>
      </c>
      <c r="J1002" s="1" t="s">
        <v>12728</v>
      </c>
      <c r="K1002" s="1" t="s">
        <v>12729</v>
      </c>
      <c r="L1002" s="1" t="s">
        <v>12730</v>
      </c>
      <c r="M1002" s="1" t="s">
        <v>12731</v>
      </c>
      <c r="N1002" s="1" t="s">
        <v>12732</v>
      </c>
      <c r="O1002" s="1" t="s">
        <v>12733</v>
      </c>
      <c r="P1002" s="1" t="s">
        <v>12720</v>
      </c>
    </row>
    <row r="1003" spans="1:16" ht="14.25">
      <c r="A1003" s="44">
        <v>1002</v>
      </c>
      <c r="B1003" s="1" t="s">
        <v>12734</v>
      </c>
      <c r="C1003" s="1" t="s">
        <v>12735</v>
      </c>
      <c r="D1003" s="1" t="s">
        <v>12736</v>
      </c>
      <c r="E1003" s="1" t="s">
        <v>12737</v>
      </c>
      <c r="F1003" s="1" t="s">
        <v>12738</v>
      </c>
      <c r="G1003" s="1" t="s">
        <v>12739</v>
      </c>
      <c r="H1003" s="1" t="s">
        <v>12740</v>
      </c>
      <c r="I1003" s="1" t="s">
        <v>12741</v>
      </c>
      <c r="J1003" s="1" t="s">
        <v>12742</v>
      </c>
      <c r="K1003" s="1" t="s">
        <v>12743</v>
      </c>
      <c r="L1003" s="1" t="s">
        <v>12744</v>
      </c>
      <c r="M1003" s="1" t="s">
        <v>12745</v>
      </c>
      <c r="N1003" s="1" t="s">
        <v>12746</v>
      </c>
      <c r="O1003" s="1" t="s">
        <v>12747</v>
      </c>
      <c r="P1003" s="1" t="s">
        <v>12734</v>
      </c>
    </row>
    <row r="1004" spans="1:16" ht="14.25">
      <c r="A1004" s="44">
        <v>1003</v>
      </c>
      <c r="B1004" s="1" t="s">
        <v>12748</v>
      </c>
      <c r="C1004" s="1" t="s">
        <v>12749</v>
      </c>
      <c r="D1004" s="1" t="s">
        <v>12750</v>
      </c>
      <c r="E1004" s="1" t="s">
        <v>12751</v>
      </c>
      <c r="F1004" s="1" t="s">
        <v>12752</v>
      </c>
      <c r="G1004" s="1" t="s">
        <v>12753</v>
      </c>
      <c r="H1004" s="1" t="s">
        <v>12754</v>
      </c>
      <c r="I1004" s="1" t="s">
        <v>12755</v>
      </c>
      <c r="J1004" s="1" t="s">
        <v>12756</v>
      </c>
      <c r="K1004" s="1" t="s">
        <v>12757</v>
      </c>
      <c r="L1004" s="1" t="s">
        <v>12758</v>
      </c>
      <c r="M1004" s="1" t="s">
        <v>12759</v>
      </c>
      <c r="N1004" s="1" t="s">
        <v>12760</v>
      </c>
      <c r="O1004" s="1" t="s">
        <v>12761</v>
      </c>
      <c r="P1004" s="1" t="s">
        <v>12748</v>
      </c>
    </row>
    <row r="1005" spans="1:16" ht="14.25">
      <c r="A1005" s="44">
        <v>1004</v>
      </c>
      <c r="B1005" s="1" t="s">
        <v>12762</v>
      </c>
      <c r="C1005" s="1" t="s">
        <v>12763</v>
      </c>
      <c r="D1005" s="1" t="s">
        <v>12764</v>
      </c>
      <c r="E1005" s="1" t="s">
        <v>12765</v>
      </c>
      <c r="F1005" s="1" t="s">
        <v>12766</v>
      </c>
      <c r="G1005" s="1" t="s">
        <v>12767</v>
      </c>
      <c r="H1005" s="1" t="s">
        <v>12768</v>
      </c>
      <c r="I1005" s="1" t="s">
        <v>12769</v>
      </c>
      <c r="J1005" s="1" t="s">
        <v>12770</v>
      </c>
      <c r="K1005" s="1" t="s">
        <v>12771</v>
      </c>
      <c r="L1005" s="1" t="s">
        <v>12772</v>
      </c>
      <c r="M1005" s="1" t="s">
        <v>12773</v>
      </c>
      <c r="N1005" s="1" t="s">
        <v>12774</v>
      </c>
      <c r="O1005" s="1" t="s">
        <v>12775</v>
      </c>
      <c r="P1005" s="1" t="s">
        <v>12762</v>
      </c>
    </row>
    <row r="1006" spans="1:16" ht="14.25">
      <c r="A1006" s="44">
        <v>1005</v>
      </c>
      <c r="B1006" s="1" t="s">
        <v>12776</v>
      </c>
      <c r="C1006" s="1" t="s">
        <v>12777</v>
      </c>
      <c r="D1006" s="1" t="s">
        <v>12778</v>
      </c>
      <c r="E1006" s="1" t="s">
        <v>12779</v>
      </c>
      <c r="F1006" s="1" t="s">
        <v>12780</v>
      </c>
      <c r="G1006" s="1" t="s">
        <v>12781</v>
      </c>
      <c r="H1006" s="1" t="s">
        <v>12782</v>
      </c>
      <c r="I1006" s="1" t="s">
        <v>12783</v>
      </c>
      <c r="J1006" s="1" t="s">
        <v>12784</v>
      </c>
      <c r="K1006" s="1" t="s">
        <v>12785</v>
      </c>
      <c r="L1006" s="1" t="s">
        <v>12786</v>
      </c>
      <c r="M1006" s="1" t="s">
        <v>12787</v>
      </c>
      <c r="N1006" s="1" t="s">
        <v>12788</v>
      </c>
      <c r="O1006" s="1" t="s">
        <v>12789</v>
      </c>
      <c r="P1006" s="1" t="s">
        <v>12776</v>
      </c>
    </row>
    <row r="1007" spans="1:16" ht="14.25">
      <c r="A1007" s="44">
        <v>1006</v>
      </c>
      <c r="B1007" s="1" t="s">
        <v>12790</v>
      </c>
      <c r="C1007" s="1" t="s">
        <v>12791</v>
      </c>
      <c r="D1007" s="1" t="s">
        <v>12792</v>
      </c>
      <c r="E1007" s="1" t="s">
        <v>12793</v>
      </c>
      <c r="F1007" s="1" t="s">
        <v>12794</v>
      </c>
      <c r="G1007" s="1" t="s">
        <v>12795</v>
      </c>
      <c r="H1007" s="1" t="s">
        <v>12796</v>
      </c>
      <c r="I1007" s="1" t="s">
        <v>12797</v>
      </c>
      <c r="J1007" s="1" t="s">
        <v>12798</v>
      </c>
      <c r="K1007" s="1" t="s">
        <v>12799</v>
      </c>
      <c r="L1007" s="1" t="s">
        <v>12800</v>
      </c>
      <c r="M1007" s="1" t="s">
        <v>12801</v>
      </c>
      <c r="N1007" s="1" t="s">
        <v>12802</v>
      </c>
      <c r="O1007" s="1" t="s">
        <v>12803</v>
      </c>
      <c r="P1007" s="1" t="s">
        <v>12790</v>
      </c>
    </row>
    <row r="1008" spans="1:16" ht="14.25">
      <c r="A1008" s="44">
        <v>1007</v>
      </c>
      <c r="B1008" s="1" t="s">
        <v>12804</v>
      </c>
      <c r="C1008" s="1" t="s">
        <v>12805</v>
      </c>
      <c r="D1008" s="1" t="s">
        <v>12806</v>
      </c>
      <c r="E1008" s="1" t="s">
        <v>12807</v>
      </c>
      <c r="F1008" s="1" t="s">
        <v>12808</v>
      </c>
      <c r="G1008" s="1" t="s">
        <v>12809</v>
      </c>
      <c r="H1008" s="1" t="s">
        <v>12810</v>
      </c>
      <c r="I1008" s="1" t="s">
        <v>12811</v>
      </c>
      <c r="J1008" s="1" t="s">
        <v>12812</v>
      </c>
      <c r="K1008" s="1" t="s">
        <v>12813</v>
      </c>
      <c r="L1008" s="1" t="s">
        <v>12814</v>
      </c>
      <c r="M1008" s="1" t="s">
        <v>12815</v>
      </c>
      <c r="N1008" s="1" t="s">
        <v>12816</v>
      </c>
      <c r="O1008" s="1" t="s">
        <v>12817</v>
      </c>
      <c r="P1008" s="1" t="s">
        <v>12804</v>
      </c>
    </row>
    <row r="1009" spans="1:16" ht="14.25">
      <c r="A1009" s="44">
        <v>1008</v>
      </c>
      <c r="B1009" s="1" t="s">
        <v>12818</v>
      </c>
      <c r="C1009" s="1" t="s">
        <v>12819</v>
      </c>
      <c r="D1009" s="1" t="s">
        <v>12820</v>
      </c>
      <c r="E1009" s="1" t="s">
        <v>12821</v>
      </c>
      <c r="F1009" s="1" t="s">
        <v>12822</v>
      </c>
      <c r="G1009" s="1" t="s">
        <v>12823</v>
      </c>
      <c r="H1009" s="1" t="s">
        <v>12824</v>
      </c>
      <c r="I1009" s="1" t="s">
        <v>12825</v>
      </c>
      <c r="J1009" s="1" t="s">
        <v>12826</v>
      </c>
      <c r="K1009" s="1" t="s">
        <v>12827</v>
      </c>
      <c r="L1009" s="1" t="s">
        <v>12828</v>
      </c>
      <c r="M1009" s="1" t="s">
        <v>12829</v>
      </c>
      <c r="N1009" s="1" t="s">
        <v>12830</v>
      </c>
      <c r="O1009" s="1" t="s">
        <v>12831</v>
      </c>
      <c r="P1009" s="1" t="s">
        <v>12818</v>
      </c>
    </row>
    <row r="1010" spans="1:16" ht="14.25">
      <c r="A1010" s="44">
        <v>1009</v>
      </c>
      <c r="B1010" s="1" t="s">
        <v>12832</v>
      </c>
      <c r="C1010" s="1" t="s">
        <v>12833</v>
      </c>
      <c r="D1010" s="1" t="s">
        <v>12834</v>
      </c>
      <c r="E1010" s="1" t="s">
        <v>12835</v>
      </c>
      <c r="F1010" s="1" t="s">
        <v>12836</v>
      </c>
      <c r="G1010" s="1" t="s">
        <v>12837</v>
      </c>
      <c r="H1010" s="1" t="s">
        <v>12838</v>
      </c>
      <c r="I1010" s="1" t="s">
        <v>12839</v>
      </c>
      <c r="J1010" s="1" t="s">
        <v>12840</v>
      </c>
      <c r="K1010" s="1" t="s">
        <v>12841</v>
      </c>
      <c r="L1010" s="1" t="s">
        <v>12842</v>
      </c>
      <c r="M1010" s="1" t="s">
        <v>12843</v>
      </c>
      <c r="N1010" s="1" t="s">
        <v>12844</v>
      </c>
      <c r="O1010" s="1" t="s">
        <v>12845</v>
      </c>
      <c r="P1010" s="1" t="s">
        <v>12832</v>
      </c>
    </row>
    <row r="1011" spans="1:16" ht="14.25">
      <c r="A1011" s="44">
        <v>1010</v>
      </c>
      <c r="B1011" s="1" t="s">
        <v>12846</v>
      </c>
      <c r="C1011" s="1" t="s">
        <v>12847</v>
      </c>
      <c r="D1011" s="1" t="s">
        <v>12848</v>
      </c>
      <c r="E1011" s="1" t="s">
        <v>12849</v>
      </c>
      <c r="F1011" s="1" t="s">
        <v>12850</v>
      </c>
      <c r="G1011" s="1" t="s">
        <v>12851</v>
      </c>
      <c r="H1011" s="1" t="s">
        <v>12852</v>
      </c>
      <c r="I1011" s="1" t="s">
        <v>12853</v>
      </c>
      <c r="J1011" s="1" t="s">
        <v>12854</v>
      </c>
      <c r="K1011" s="1" t="s">
        <v>12855</v>
      </c>
      <c r="L1011" s="1" t="s">
        <v>12856</v>
      </c>
      <c r="M1011" s="1" t="s">
        <v>12857</v>
      </c>
      <c r="N1011" s="1" t="s">
        <v>12858</v>
      </c>
      <c r="O1011" s="1" t="s">
        <v>12859</v>
      </c>
      <c r="P1011" s="1" t="s">
        <v>12846</v>
      </c>
    </row>
    <row r="1012" spans="1:16" ht="14.25">
      <c r="A1012" s="44">
        <v>1011</v>
      </c>
      <c r="B1012" s="1" t="s">
        <v>12860</v>
      </c>
      <c r="C1012" s="1" t="s">
        <v>12861</v>
      </c>
      <c r="D1012" s="1" t="s">
        <v>12862</v>
      </c>
      <c r="E1012" s="1" t="s">
        <v>3238</v>
      </c>
      <c r="F1012" s="1" t="s">
        <v>12863</v>
      </c>
      <c r="G1012" s="1" t="s">
        <v>12864</v>
      </c>
      <c r="H1012" s="1" t="s">
        <v>12865</v>
      </c>
      <c r="I1012" s="1" t="s">
        <v>12866</v>
      </c>
      <c r="J1012" s="1" t="s">
        <v>12867</v>
      </c>
      <c r="K1012" s="1" t="s">
        <v>12868</v>
      </c>
      <c r="L1012" s="1" t="s">
        <v>12869</v>
      </c>
      <c r="M1012" s="1" t="s">
        <v>12870</v>
      </c>
      <c r="N1012" s="1" t="s">
        <v>12871</v>
      </c>
      <c r="O1012" s="1" t="s">
        <v>12872</v>
      </c>
      <c r="P1012" s="1" t="s">
        <v>12860</v>
      </c>
    </row>
    <row r="1013" spans="1:16" ht="14.25">
      <c r="A1013" s="44">
        <v>1012</v>
      </c>
      <c r="B1013" s="1" t="s">
        <v>12873</v>
      </c>
      <c r="C1013" s="1" t="s">
        <v>12874</v>
      </c>
      <c r="D1013" s="1" t="s">
        <v>12875</v>
      </c>
      <c r="E1013" s="1" t="s">
        <v>12876</v>
      </c>
      <c r="F1013" s="1" t="s">
        <v>12877</v>
      </c>
      <c r="G1013" s="1" t="s">
        <v>12878</v>
      </c>
      <c r="H1013" s="1" t="s">
        <v>12879</v>
      </c>
      <c r="I1013" s="1" t="s">
        <v>12880</v>
      </c>
      <c r="J1013" s="1" t="s">
        <v>12881</v>
      </c>
      <c r="K1013" s="1" t="s">
        <v>12882</v>
      </c>
      <c r="L1013" s="1" t="s">
        <v>12883</v>
      </c>
      <c r="M1013" s="1" t="s">
        <v>12884</v>
      </c>
      <c r="N1013" s="1" t="s">
        <v>12885</v>
      </c>
      <c r="O1013" s="1" t="s">
        <v>12886</v>
      </c>
      <c r="P1013" s="1" t="s">
        <v>12873</v>
      </c>
    </row>
    <row r="1014" spans="1:16" ht="14.25">
      <c r="A1014" s="44">
        <v>1013</v>
      </c>
      <c r="B1014" s="1" t="s">
        <v>12887</v>
      </c>
      <c r="C1014" s="1" t="s">
        <v>12888</v>
      </c>
      <c r="D1014" s="1" t="s">
        <v>12889</v>
      </c>
      <c r="E1014" s="1" t="s">
        <v>12890</v>
      </c>
      <c r="F1014" s="1" t="s">
        <v>12891</v>
      </c>
      <c r="G1014" s="1" t="s">
        <v>12892</v>
      </c>
      <c r="H1014" s="1" t="s">
        <v>12893</v>
      </c>
      <c r="I1014" s="1" t="s">
        <v>12894</v>
      </c>
      <c r="J1014" s="1" t="s">
        <v>12895</v>
      </c>
      <c r="K1014" s="1" t="s">
        <v>12896</v>
      </c>
      <c r="L1014" s="1" t="s">
        <v>12897</v>
      </c>
      <c r="M1014" s="1" t="s">
        <v>12898</v>
      </c>
      <c r="N1014" s="1" t="s">
        <v>12899</v>
      </c>
      <c r="O1014" s="1" t="s">
        <v>12900</v>
      </c>
      <c r="P1014" s="1" t="s">
        <v>12887</v>
      </c>
    </row>
    <row r="1015" spans="1:16" ht="14.25">
      <c r="A1015" s="44">
        <v>1014</v>
      </c>
      <c r="B1015" s="1" t="s">
        <v>9462</v>
      </c>
      <c r="C1015" s="1" t="s">
        <v>12901</v>
      </c>
      <c r="D1015" s="1" t="s">
        <v>9464</v>
      </c>
      <c r="E1015" s="1" t="s">
        <v>12902</v>
      </c>
      <c r="F1015" s="1" t="s">
        <v>12903</v>
      </c>
      <c r="G1015" s="1" t="s">
        <v>12904</v>
      </c>
      <c r="H1015" s="1" t="s">
        <v>12905</v>
      </c>
      <c r="I1015" s="1" t="s">
        <v>12906</v>
      </c>
      <c r="J1015" s="1" t="s">
        <v>12907</v>
      </c>
      <c r="K1015" s="1" t="s">
        <v>12908</v>
      </c>
      <c r="L1015" s="1" t="s">
        <v>12909</v>
      </c>
      <c r="M1015" s="1" t="s">
        <v>12910</v>
      </c>
      <c r="N1015" s="1" t="s">
        <v>12911</v>
      </c>
      <c r="O1015" s="1" t="s">
        <v>9475</v>
      </c>
      <c r="P1015" s="1" t="s">
        <v>9462</v>
      </c>
    </row>
    <row r="1016" spans="1:16" ht="14.25">
      <c r="A1016" s="44">
        <v>1015</v>
      </c>
      <c r="B1016" s="1" t="s">
        <v>12912</v>
      </c>
      <c r="C1016" s="1" t="s">
        <v>12913</v>
      </c>
      <c r="D1016" s="1" t="s">
        <v>12912</v>
      </c>
      <c r="E1016" s="1" t="s">
        <v>12914</v>
      </c>
      <c r="F1016" s="1" t="s">
        <v>12915</v>
      </c>
      <c r="G1016" s="1" t="s">
        <v>12916</v>
      </c>
      <c r="H1016" s="1" t="s">
        <v>12917</v>
      </c>
      <c r="I1016" s="1" t="s">
        <v>12918</v>
      </c>
      <c r="J1016" s="1" t="s">
        <v>12919</v>
      </c>
      <c r="K1016" s="1" t="s">
        <v>12920</v>
      </c>
      <c r="L1016" s="1" t="s">
        <v>12921</v>
      </c>
      <c r="M1016" s="1" t="s">
        <v>12922</v>
      </c>
      <c r="N1016" s="1" t="s">
        <v>12922</v>
      </c>
      <c r="O1016" s="1" t="s">
        <v>12920</v>
      </c>
      <c r="P1016" s="1" t="s">
        <v>12912</v>
      </c>
    </row>
    <row r="1017" spans="1:16" ht="14.25">
      <c r="A1017" s="44">
        <v>1016</v>
      </c>
      <c r="B1017" s="1" t="s">
        <v>12923</v>
      </c>
      <c r="C1017" s="1" t="s">
        <v>12924</v>
      </c>
      <c r="D1017" s="1" t="s">
        <v>12923</v>
      </c>
      <c r="E1017" s="1" t="s">
        <v>12925</v>
      </c>
      <c r="F1017" s="1" t="s">
        <v>12926</v>
      </c>
      <c r="G1017" s="1" t="s">
        <v>12927</v>
      </c>
      <c r="H1017" s="1" t="s">
        <v>12928</v>
      </c>
      <c r="I1017" s="1" t="s">
        <v>12929</v>
      </c>
      <c r="J1017" s="1" t="s">
        <v>12930</v>
      </c>
      <c r="K1017" s="1" t="s">
        <v>12931</v>
      </c>
      <c r="L1017" s="1" t="s">
        <v>12932</v>
      </c>
      <c r="M1017" s="1" t="s">
        <v>12933</v>
      </c>
      <c r="N1017" s="1" t="s">
        <v>12933</v>
      </c>
      <c r="O1017" s="1" t="s">
        <v>12934</v>
      </c>
      <c r="P1017" s="1" t="s">
        <v>12923</v>
      </c>
    </row>
    <row r="1018" spans="1:16" ht="14.25">
      <c r="A1018" s="44">
        <v>1017</v>
      </c>
      <c r="B1018" s="1" t="s">
        <v>12935</v>
      </c>
      <c r="C1018" s="1" t="s">
        <v>12936</v>
      </c>
      <c r="D1018" s="1" t="s">
        <v>12935</v>
      </c>
      <c r="E1018" s="1" t="s">
        <v>12937</v>
      </c>
      <c r="F1018" s="1" t="s">
        <v>12938</v>
      </c>
      <c r="G1018" s="1" t="s">
        <v>12939</v>
      </c>
      <c r="H1018" s="1" t="s">
        <v>12940</v>
      </c>
      <c r="I1018" s="1" t="s">
        <v>12941</v>
      </c>
      <c r="J1018" s="1" t="s">
        <v>12942</v>
      </c>
      <c r="K1018" s="1" t="s">
        <v>12943</v>
      </c>
      <c r="L1018" s="1" t="s">
        <v>12944</v>
      </c>
      <c r="M1018" s="1" t="s">
        <v>12945</v>
      </c>
      <c r="N1018" s="1" t="s">
        <v>12945</v>
      </c>
      <c r="O1018" s="1" t="s">
        <v>12946</v>
      </c>
      <c r="P1018" s="1" t="s">
        <v>12935</v>
      </c>
    </row>
    <row r="1019" spans="1:16" ht="14.25">
      <c r="A1019" s="44">
        <v>1018</v>
      </c>
      <c r="B1019" s="1" t="s">
        <v>12947</v>
      </c>
      <c r="C1019" s="1" t="s">
        <v>12948</v>
      </c>
      <c r="D1019" s="1" t="s">
        <v>12949</v>
      </c>
      <c r="E1019" s="1" t="s">
        <v>11693</v>
      </c>
      <c r="F1019" s="1" t="s">
        <v>12950</v>
      </c>
      <c r="G1019" s="1" t="s">
        <v>12951</v>
      </c>
      <c r="H1019" s="1" t="s">
        <v>12952</v>
      </c>
      <c r="I1019" s="1" t="s">
        <v>12953</v>
      </c>
      <c r="J1019" s="1" t="s">
        <v>12954</v>
      </c>
      <c r="K1019" s="1" t="s">
        <v>12955</v>
      </c>
      <c r="L1019" s="1" t="s">
        <v>12956</v>
      </c>
      <c r="M1019" s="1" t="s">
        <v>12957</v>
      </c>
      <c r="N1019" s="1" t="s">
        <v>12958</v>
      </c>
      <c r="O1019" s="1" t="s">
        <v>12959</v>
      </c>
      <c r="P1019" s="1" t="s">
        <v>12947</v>
      </c>
    </row>
    <row r="1020" spans="1:16" ht="14.25">
      <c r="A1020" s="44">
        <v>1019</v>
      </c>
      <c r="B1020" s="1" t="s">
        <v>12960</v>
      </c>
      <c r="C1020" s="1" t="s">
        <v>12961</v>
      </c>
      <c r="D1020" s="1" t="s">
        <v>12962</v>
      </c>
      <c r="E1020" s="1" t="s">
        <v>12963</v>
      </c>
      <c r="F1020" s="1" t="s">
        <v>12964</v>
      </c>
      <c r="G1020" s="1" t="s">
        <v>12965</v>
      </c>
      <c r="H1020" s="1" t="s">
        <v>12966</v>
      </c>
      <c r="I1020" s="1" t="s">
        <v>12967</v>
      </c>
      <c r="J1020" s="1" t="s">
        <v>12968</v>
      </c>
      <c r="K1020" s="1" t="s">
        <v>12969</v>
      </c>
      <c r="L1020" s="1" t="s">
        <v>12970</v>
      </c>
      <c r="M1020" s="1" t="s">
        <v>12971</v>
      </c>
      <c r="N1020" s="1" t="s">
        <v>12972</v>
      </c>
      <c r="O1020" s="1" t="s">
        <v>12973</v>
      </c>
      <c r="P1020" s="1" t="s">
        <v>12960</v>
      </c>
    </row>
    <row r="1021" spans="1:16" ht="14.25">
      <c r="A1021" s="44">
        <v>1020</v>
      </c>
      <c r="B1021" s="1" t="s">
        <v>12974</v>
      </c>
      <c r="C1021" s="1" t="s">
        <v>12975</v>
      </c>
      <c r="D1021" s="1" t="s">
        <v>12976</v>
      </c>
      <c r="E1021" s="1" t="s">
        <v>12977</v>
      </c>
      <c r="F1021" s="1" t="s">
        <v>12978</v>
      </c>
      <c r="G1021" s="1" t="s">
        <v>12979</v>
      </c>
      <c r="H1021" s="1" t="s">
        <v>12980</v>
      </c>
      <c r="I1021" s="1" t="s">
        <v>12981</v>
      </c>
      <c r="J1021" s="1" t="s">
        <v>12982</v>
      </c>
      <c r="K1021" s="1" t="s">
        <v>12983</v>
      </c>
      <c r="L1021" s="1" t="s">
        <v>12984</v>
      </c>
      <c r="M1021" s="1" t="s">
        <v>12985</v>
      </c>
      <c r="N1021" s="1" t="s">
        <v>12986</v>
      </c>
      <c r="O1021" s="1" t="s">
        <v>12987</v>
      </c>
      <c r="P1021" s="1" t="s">
        <v>12974</v>
      </c>
    </row>
    <row r="1022" spans="1:16" ht="14.25">
      <c r="A1022" s="44">
        <v>1021</v>
      </c>
      <c r="B1022" s="1" t="s">
        <v>12988</v>
      </c>
      <c r="C1022" s="1" t="s">
        <v>12989</v>
      </c>
      <c r="D1022" s="1" t="s">
        <v>12990</v>
      </c>
      <c r="E1022" s="1" t="s">
        <v>12991</v>
      </c>
      <c r="F1022" s="1" t="s">
        <v>12992</v>
      </c>
      <c r="G1022" s="1" t="s">
        <v>12993</v>
      </c>
      <c r="H1022" s="1" t="s">
        <v>12994</v>
      </c>
      <c r="I1022" s="1" t="s">
        <v>12995</v>
      </c>
      <c r="J1022" s="1" t="s">
        <v>12996</v>
      </c>
      <c r="K1022" s="1" t="s">
        <v>12997</v>
      </c>
      <c r="L1022" s="1" t="s">
        <v>12998</v>
      </c>
      <c r="M1022" s="1" t="s">
        <v>12999</v>
      </c>
      <c r="N1022" s="1" t="s">
        <v>13000</v>
      </c>
      <c r="O1022" s="1" t="s">
        <v>13001</v>
      </c>
      <c r="P1022" s="1" t="s">
        <v>12988</v>
      </c>
    </row>
    <row r="1023" spans="1:16" ht="14.25">
      <c r="A1023" s="44">
        <v>1022</v>
      </c>
      <c r="B1023" s="1" t="s">
        <v>28</v>
      </c>
      <c r="C1023" s="1" t="s">
        <v>13002</v>
      </c>
      <c r="D1023" s="1" t="s">
        <v>13003</v>
      </c>
      <c r="E1023" s="1" t="s">
        <v>13004</v>
      </c>
      <c r="F1023" s="1" t="s">
        <v>13005</v>
      </c>
      <c r="G1023" s="1" t="s">
        <v>13006</v>
      </c>
      <c r="H1023" s="1" t="s">
        <v>13007</v>
      </c>
      <c r="I1023" s="1" t="s">
        <v>13008</v>
      </c>
      <c r="J1023" s="1" t="s">
        <v>13009</v>
      </c>
      <c r="K1023" s="1" t="s">
        <v>13010</v>
      </c>
      <c r="L1023" s="1" t="s">
        <v>13011</v>
      </c>
      <c r="M1023" s="1" t="s">
        <v>13012</v>
      </c>
      <c r="N1023" s="1" t="s">
        <v>13012</v>
      </c>
      <c r="O1023" s="1" t="s">
        <v>13013</v>
      </c>
      <c r="P1023" s="1" t="s">
        <v>28</v>
      </c>
    </row>
    <row r="1024" spans="1:16" ht="14.25">
      <c r="A1024" s="44">
        <v>1023</v>
      </c>
      <c r="B1024" s="1" t="s">
        <v>13014</v>
      </c>
      <c r="C1024" s="1" t="s">
        <v>13015</v>
      </c>
      <c r="D1024" s="1" t="s">
        <v>13016</v>
      </c>
      <c r="E1024" s="1" t="s">
        <v>13017</v>
      </c>
      <c r="F1024" s="1" t="s">
        <v>13018</v>
      </c>
      <c r="G1024" s="1" t="s">
        <v>13019</v>
      </c>
      <c r="H1024" s="1" t="s">
        <v>13020</v>
      </c>
      <c r="I1024" s="1" t="s">
        <v>13021</v>
      </c>
      <c r="J1024" s="1" t="s">
        <v>13022</v>
      </c>
      <c r="K1024" s="1" t="s">
        <v>13023</v>
      </c>
      <c r="L1024" s="1" t="s">
        <v>13024</v>
      </c>
      <c r="M1024" s="1" t="s">
        <v>13025</v>
      </c>
      <c r="N1024" s="1" t="s">
        <v>13025</v>
      </c>
      <c r="O1024" s="1" t="s">
        <v>13026</v>
      </c>
      <c r="P1024" s="1" t="s">
        <v>13014</v>
      </c>
    </row>
    <row r="1025" spans="1:16" ht="14.25">
      <c r="A1025" s="44">
        <v>1024</v>
      </c>
      <c r="B1025" s="1" t="s">
        <v>13027</v>
      </c>
      <c r="C1025" s="1" t="s">
        <v>13028</v>
      </c>
      <c r="D1025" s="1" t="s">
        <v>13029</v>
      </c>
      <c r="E1025" s="1" t="s">
        <v>13030</v>
      </c>
      <c r="F1025" s="1" t="s">
        <v>5361</v>
      </c>
      <c r="G1025" s="1" t="s">
        <v>13031</v>
      </c>
      <c r="H1025" s="1" t="s">
        <v>13032</v>
      </c>
      <c r="I1025" s="1" t="s">
        <v>13033</v>
      </c>
      <c r="J1025" s="1" t="s">
        <v>13034</v>
      </c>
      <c r="K1025" s="1" t="s">
        <v>13035</v>
      </c>
      <c r="L1025" s="1" t="s">
        <v>13036</v>
      </c>
      <c r="M1025" s="1" t="s">
        <v>13037</v>
      </c>
      <c r="N1025" s="1" t="s">
        <v>13038</v>
      </c>
      <c r="O1025" s="1" t="s">
        <v>13039</v>
      </c>
      <c r="P1025" s="1" t="s">
        <v>13027</v>
      </c>
    </row>
    <row r="1026" spans="1:16" ht="14.25">
      <c r="A1026" s="44">
        <v>1025</v>
      </c>
      <c r="B1026" s="1" t="s">
        <v>13040</v>
      </c>
      <c r="C1026" s="1" t="s">
        <v>13041</v>
      </c>
      <c r="D1026" s="1" t="s">
        <v>13042</v>
      </c>
      <c r="E1026" s="1" t="s">
        <v>13043</v>
      </c>
      <c r="F1026" s="1" t="s">
        <v>13044</v>
      </c>
      <c r="G1026" s="1" t="s">
        <v>13045</v>
      </c>
      <c r="H1026" s="1" t="s">
        <v>13046</v>
      </c>
      <c r="I1026" s="1" t="s">
        <v>13047</v>
      </c>
      <c r="J1026" s="1" t="s">
        <v>13048</v>
      </c>
      <c r="K1026" s="1" t="s">
        <v>13049</v>
      </c>
      <c r="L1026" s="1" t="s">
        <v>13050</v>
      </c>
      <c r="M1026" s="1" t="s">
        <v>13051</v>
      </c>
      <c r="N1026" s="1" t="s">
        <v>13052</v>
      </c>
      <c r="O1026" s="1" t="s">
        <v>13053</v>
      </c>
      <c r="P1026" s="1" t="s">
        <v>13040</v>
      </c>
    </row>
    <row r="1027" spans="1:16" ht="14.25">
      <c r="A1027" s="44">
        <v>1026</v>
      </c>
      <c r="B1027" s="1" t="s">
        <v>13054</v>
      </c>
      <c r="C1027" s="1" t="s">
        <v>13055</v>
      </c>
      <c r="D1027" s="1" t="s">
        <v>13056</v>
      </c>
      <c r="E1027" s="1" t="s">
        <v>13057</v>
      </c>
      <c r="F1027" s="1" t="s">
        <v>13058</v>
      </c>
      <c r="G1027" s="1" t="s">
        <v>13059</v>
      </c>
      <c r="H1027" s="1" t="s">
        <v>13060</v>
      </c>
      <c r="I1027" s="1" t="s">
        <v>13061</v>
      </c>
      <c r="J1027" s="1" t="s">
        <v>13062</v>
      </c>
      <c r="K1027" s="1" t="s">
        <v>13063</v>
      </c>
      <c r="L1027" s="1" t="s">
        <v>13064</v>
      </c>
      <c r="M1027" s="1" t="s">
        <v>13065</v>
      </c>
      <c r="N1027" s="1" t="s">
        <v>13065</v>
      </c>
      <c r="O1027" s="1" t="s">
        <v>13063</v>
      </c>
      <c r="P1027" s="1" t="s">
        <v>13054</v>
      </c>
    </row>
    <row r="1028" spans="1:16" ht="14.25">
      <c r="A1028" s="44">
        <v>1027</v>
      </c>
      <c r="B1028" s="1" t="s">
        <v>13066</v>
      </c>
      <c r="C1028" s="1" t="s">
        <v>13067</v>
      </c>
      <c r="D1028" s="1" t="s">
        <v>13068</v>
      </c>
      <c r="E1028" s="1" t="s">
        <v>13069</v>
      </c>
      <c r="F1028" s="1" t="s">
        <v>13070</v>
      </c>
      <c r="G1028" s="1" t="s">
        <v>13071</v>
      </c>
      <c r="H1028" s="1" t="s">
        <v>13072</v>
      </c>
      <c r="I1028" s="1" t="s">
        <v>13073</v>
      </c>
      <c r="J1028" s="1" t="s">
        <v>13074</v>
      </c>
      <c r="K1028" s="1" t="s">
        <v>13075</v>
      </c>
      <c r="L1028" s="1" t="s">
        <v>13076</v>
      </c>
      <c r="M1028" s="1" t="s">
        <v>13077</v>
      </c>
      <c r="N1028" s="1" t="s">
        <v>13077</v>
      </c>
      <c r="O1028" s="1" t="s">
        <v>13075</v>
      </c>
      <c r="P1028" s="1" t="s">
        <v>13066</v>
      </c>
    </row>
    <row r="1029" spans="1:16" ht="14.25">
      <c r="A1029" s="44">
        <v>1028</v>
      </c>
      <c r="B1029" s="1" t="s">
        <v>13078</v>
      </c>
      <c r="C1029" s="1" t="s">
        <v>13079</v>
      </c>
      <c r="D1029" s="1" t="s">
        <v>13080</v>
      </c>
      <c r="E1029" s="1" t="s">
        <v>13081</v>
      </c>
      <c r="F1029" s="1" t="s">
        <v>13082</v>
      </c>
      <c r="G1029" s="1" t="s">
        <v>13083</v>
      </c>
      <c r="H1029" s="1" t="s">
        <v>13084</v>
      </c>
      <c r="I1029" s="1" t="s">
        <v>13085</v>
      </c>
      <c r="J1029" s="1" t="s">
        <v>13086</v>
      </c>
      <c r="K1029" s="1" t="s">
        <v>13087</v>
      </c>
      <c r="L1029" s="1" t="s">
        <v>13088</v>
      </c>
      <c r="M1029" s="1" t="s">
        <v>13089</v>
      </c>
      <c r="N1029" s="1" t="s">
        <v>13090</v>
      </c>
      <c r="O1029" s="1" t="s">
        <v>13091</v>
      </c>
      <c r="P1029" s="1" t="s">
        <v>13078</v>
      </c>
    </row>
    <row r="1030" spans="1:16" ht="14.25">
      <c r="A1030" s="44">
        <v>1029</v>
      </c>
      <c r="B1030" s="1" t="s">
        <v>13092</v>
      </c>
      <c r="C1030" s="1" t="s">
        <v>13093</v>
      </c>
      <c r="D1030" s="1" t="s">
        <v>13094</v>
      </c>
      <c r="E1030" s="1" t="s">
        <v>13095</v>
      </c>
      <c r="F1030" s="1" t="s">
        <v>13096</v>
      </c>
      <c r="G1030" s="1" t="s">
        <v>13097</v>
      </c>
      <c r="H1030" s="1" t="s">
        <v>13098</v>
      </c>
      <c r="I1030" s="1" t="s">
        <v>13099</v>
      </c>
      <c r="J1030" s="1" t="s">
        <v>13100</v>
      </c>
      <c r="K1030" s="1" t="s">
        <v>13101</v>
      </c>
      <c r="L1030" s="1" t="s">
        <v>13102</v>
      </c>
      <c r="M1030" s="1" t="s">
        <v>13103</v>
      </c>
      <c r="N1030" s="1" t="s">
        <v>13104</v>
      </c>
      <c r="O1030" s="1" t="s">
        <v>13105</v>
      </c>
      <c r="P1030" s="1" t="s">
        <v>13092</v>
      </c>
    </row>
    <row r="1031" spans="1:16" ht="14.25">
      <c r="A1031" s="44">
        <v>1030</v>
      </c>
      <c r="B1031" s="1" t="s">
        <v>13106</v>
      </c>
      <c r="C1031" s="1" t="s">
        <v>13107</v>
      </c>
      <c r="D1031" s="1" t="s">
        <v>13108</v>
      </c>
      <c r="E1031" s="1" t="s">
        <v>13109</v>
      </c>
      <c r="F1031" s="1" t="s">
        <v>13110</v>
      </c>
      <c r="G1031" s="1" t="s">
        <v>13111</v>
      </c>
      <c r="H1031" s="1" t="s">
        <v>13112</v>
      </c>
      <c r="I1031" s="1" t="s">
        <v>13113</v>
      </c>
      <c r="J1031" s="1" t="s">
        <v>13114</v>
      </c>
      <c r="K1031" s="1" t="s">
        <v>13115</v>
      </c>
      <c r="L1031" s="1" t="s">
        <v>13116</v>
      </c>
      <c r="M1031" s="1" t="s">
        <v>13117</v>
      </c>
      <c r="N1031" s="1" t="s">
        <v>13118</v>
      </c>
      <c r="O1031" s="1" t="s">
        <v>13119</v>
      </c>
      <c r="P1031" s="1" t="s">
        <v>13106</v>
      </c>
    </row>
    <row r="1032" spans="1:16" ht="14.25">
      <c r="A1032" s="44">
        <v>1031</v>
      </c>
      <c r="B1032" s="1" t="s">
        <v>13120</v>
      </c>
      <c r="C1032" s="1" t="s">
        <v>13121</v>
      </c>
      <c r="D1032" s="1" t="s">
        <v>13122</v>
      </c>
      <c r="E1032" s="1" t="s">
        <v>13123</v>
      </c>
      <c r="F1032" s="1" t="s">
        <v>13124</v>
      </c>
      <c r="G1032" s="1" t="s">
        <v>13125</v>
      </c>
      <c r="H1032" s="1" t="s">
        <v>13126</v>
      </c>
      <c r="I1032" s="1" t="s">
        <v>13127</v>
      </c>
      <c r="J1032" s="1" t="s">
        <v>13128</v>
      </c>
      <c r="K1032" s="1" t="s">
        <v>13129</v>
      </c>
      <c r="L1032" s="1" t="s">
        <v>13130</v>
      </c>
      <c r="M1032" s="1" t="s">
        <v>13131</v>
      </c>
      <c r="N1032" s="1" t="s">
        <v>13132</v>
      </c>
      <c r="O1032" s="1" t="s">
        <v>13133</v>
      </c>
      <c r="P1032" s="1" t="s">
        <v>13120</v>
      </c>
    </row>
    <row r="1033" spans="1:16" ht="14.25">
      <c r="A1033" s="44">
        <v>1032</v>
      </c>
      <c r="B1033" s="1" t="s">
        <v>13134</v>
      </c>
      <c r="C1033" s="1" t="s">
        <v>13135</v>
      </c>
      <c r="D1033" s="1" t="s">
        <v>13136</v>
      </c>
      <c r="E1033" s="1" t="s">
        <v>13137</v>
      </c>
      <c r="F1033" s="1" t="s">
        <v>13138</v>
      </c>
      <c r="G1033" s="1" t="s">
        <v>13138</v>
      </c>
      <c r="H1033" s="1" t="s">
        <v>13139</v>
      </c>
      <c r="I1033" s="1" t="s">
        <v>13139</v>
      </c>
      <c r="J1033" s="1" t="s">
        <v>13140</v>
      </c>
      <c r="K1033" s="1" t="s">
        <v>13139</v>
      </c>
      <c r="L1033" s="1" t="s">
        <v>11954</v>
      </c>
      <c r="M1033" s="1" t="s">
        <v>13139</v>
      </c>
      <c r="N1033" s="1" t="s">
        <v>13139</v>
      </c>
      <c r="O1033" s="1" t="s">
        <v>13139</v>
      </c>
      <c r="P1033" s="1" t="s">
        <v>13134</v>
      </c>
    </row>
    <row r="1034" spans="1:16" ht="14.25">
      <c r="A1034" s="44">
        <v>1033</v>
      </c>
      <c r="B1034" s="1" t="s">
        <v>13141</v>
      </c>
      <c r="C1034" s="1" t="s">
        <v>13142</v>
      </c>
      <c r="D1034" s="1" t="s">
        <v>13143</v>
      </c>
      <c r="E1034" s="1" t="s">
        <v>13144</v>
      </c>
      <c r="F1034" s="1" t="s">
        <v>2689</v>
      </c>
      <c r="G1034" s="1" t="s">
        <v>13145</v>
      </c>
      <c r="H1034" s="1" t="s">
        <v>13146</v>
      </c>
      <c r="I1034" s="1" t="s">
        <v>13147</v>
      </c>
      <c r="J1034" s="1" t="s">
        <v>13148</v>
      </c>
      <c r="K1034" s="1" t="s">
        <v>13149</v>
      </c>
      <c r="L1034" s="1" t="s">
        <v>13150</v>
      </c>
      <c r="M1034" s="1" t="s">
        <v>13151</v>
      </c>
      <c r="N1034" s="1" t="s">
        <v>13151</v>
      </c>
      <c r="O1034" s="1" t="s">
        <v>13152</v>
      </c>
      <c r="P1034" s="1" t="s">
        <v>13141</v>
      </c>
    </row>
    <row r="1035" spans="1:16" ht="14.25">
      <c r="A1035" s="44">
        <v>1034</v>
      </c>
      <c r="B1035" s="1" t="s">
        <v>13153</v>
      </c>
      <c r="C1035" s="1" t="s">
        <v>13154</v>
      </c>
      <c r="D1035" s="1" t="s">
        <v>13155</v>
      </c>
      <c r="E1035" s="1" t="s">
        <v>13156</v>
      </c>
      <c r="F1035" s="1" t="s">
        <v>13157</v>
      </c>
      <c r="G1035" s="1" t="s">
        <v>13158</v>
      </c>
      <c r="H1035" s="1" t="s">
        <v>13159</v>
      </c>
      <c r="I1035" s="1" t="s">
        <v>13160</v>
      </c>
      <c r="J1035" s="1" t="s">
        <v>13161</v>
      </c>
      <c r="K1035" s="1" t="s">
        <v>13162</v>
      </c>
      <c r="L1035" s="1" t="s">
        <v>13163</v>
      </c>
      <c r="M1035" s="1" t="s">
        <v>13164</v>
      </c>
      <c r="N1035" s="1" t="s">
        <v>13165</v>
      </c>
      <c r="O1035" s="1" t="s">
        <v>13166</v>
      </c>
      <c r="P1035" s="1" t="s">
        <v>13153</v>
      </c>
    </row>
    <row r="1036" spans="1:16" ht="14.25">
      <c r="A1036" s="44">
        <v>1035</v>
      </c>
      <c r="B1036" s="1" t="s">
        <v>13167</v>
      </c>
      <c r="C1036" s="1" t="s">
        <v>13168</v>
      </c>
      <c r="D1036" s="1" t="s">
        <v>13169</v>
      </c>
      <c r="E1036" s="1" t="s">
        <v>13170</v>
      </c>
      <c r="F1036" s="1" t="s">
        <v>13171</v>
      </c>
      <c r="G1036" s="1" t="s">
        <v>13172</v>
      </c>
      <c r="H1036" s="1" t="s">
        <v>13173</v>
      </c>
      <c r="I1036" s="1" t="s">
        <v>13174</v>
      </c>
      <c r="J1036" s="1" t="s">
        <v>13175</v>
      </c>
      <c r="K1036" s="1" t="s">
        <v>13176</v>
      </c>
      <c r="L1036" s="1" t="s">
        <v>13177</v>
      </c>
      <c r="M1036" s="1" t="s">
        <v>13178</v>
      </c>
      <c r="N1036" s="1" t="s">
        <v>13179</v>
      </c>
      <c r="O1036" s="1" t="s">
        <v>13180</v>
      </c>
      <c r="P1036" s="1" t="s">
        <v>13167</v>
      </c>
    </row>
    <row r="1037" spans="1:16" ht="14.25">
      <c r="A1037" s="44">
        <v>1036</v>
      </c>
      <c r="B1037" s="1" t="s">
        <v>13181</v>
      </c>
      <c r="C1037" s="1" t="s">
        <v>13182</v>
      </c>
      <c r="D1037" s="1" t="s">
        <v>13183</v>
      </c>
      <c r="E1037" s="1" t="s">
        <v>13184</v>
      </c>
      <c r="F1037" s="1" t="s">
        <v>13185</v>
      </c>
      <c r="G1037" s="1" t="s">
        <v>13186</v>
      </c>
      <c r="H1037" s="1" t="s">
        <v>13187</v>
      </c>
      <c r="I1037" s="1" t="s">
        <v>13188</v>
      </c>
      <c r="J1037" s="1" t="s">
        <v>13189</v>
      </c>
      <c r="K1037" s="1" t="s">
        <v>13190</v>
      </c>
      <c r="L1037" s="1" t="s">
        <v>13191</v>
      </c>
      <c r="M1037" s="1" t="s">
        <v>13192</v>
      </c>
      <c r="N1037" s="1" t="s">
        <v>13193</v>
      </c>
      <c r="O1037" s="1" t="s">
        <v>13194</v>
      </c>
      <c r="P1037" s="1" t="s">
        <v>13181</v>
      </c>
    </row>
    <row r="1038" spans="1:16" ht="14.25">
      <c r="A1038" s="44">
        <v>1037</v>
      </c>
      <c r="B1038" s="1" t="s">
        <v>13195</v>
      </c>
      <c r="C1038" s="1" t="s">
        <v>13196</v>
      </c>
      <c r="D1038" s="1" t="s">
        <v>13197</v>
      </c>
      <c r="E1038" s="1" t="s">
        <v>13198</v>
      </c>
      <c r="F1038" s="1" t="s">
        <v>13199</v>
      </c>
      <c r="G1038" s="1" t="s">
        <v>13200</v>
      </c>
      <c r="H1038" s="1" t="s">
        <v>13201</v>
      </c>
      <c r="I1038" s="1" t="s">
        <v>13202</v>
      </c>
      <c r="J1038" s="1" t="s">
        <v>13203</v>
      </c>
      <c r="K1038" s="1" t="s">
        <v>13204</v>
      </c>
      <c r="L1038" s="1" t="s">
        <v>13205</v>
      </c>
      <c r="M1038" s="1" t="s">
        <v>13206</v>
      </c>
      <c r="N1038" s="1" t="s">
        <v>13207</v>
      </c>
      <c r="O1038" s="1" t="s">
        <v>13208</v>
      </c>
      <c r="P1038" s="1" t="s">
        <v>13195</v>
      </c>
    </row>
    <row r="1039" spans="1:16" ht="14.25">
      <c r="A1039" s="44">
        <v>1038</v>
      </c>
      <c r="B1039" s="1" t="s">
        <v>13209</v>
      </c>
      <c r="C1039" s="1" t="s">
        <v>13210</v>
      </c>
      <c r="D1039" s="1" t="s">
        <v>13211</v>
      </c>
      <c r="E1039" s="1" t="s">
        <v>13212</v>
      </c>
      <c r="F1039" s="1" t="s">
        <v>13213</v>
      </c>
      <c r="G1039" s="1" t="s">
        <v>13214</v>
      </c>
      <c r="H1039" s="1" t="s">
        <v>13215</v>
      </c>
      <c r="I1039" s="1" t="s">
        <v>13216</v>
      </c>
      <c r="J1039" s="1" t="s">
        <v>13217</v>
      </c>
      <c r="K1039" s="1" t="s">
        <v>13218</v>
      </c>
      <c r="L1039" s="1" t="s">
        <v>13219</v>
      </c>
      <c r="M1039" s="1" t="s">
        <v>13220</v>
      </c>
      <c r="N1039" s="1" t="s">
        <v>13221</v>
      </c>
      <c r="O1039" s="1" t="s">
        <v>13222</v>
      </c>
      <c r="P1039" s="1" t="s">
        <v>13209</v>
      </c>
    </row>
    <row r="1040" spans="1:16" ht="14.25">
      <c r="A1040" s="44">
        <v>1039</v>
      </c>
      <c r="B1040" s="1" t="s">
        <v>13223</v>
      </c>
      <c r="C1040" s="1" t="s">
        <v>13224</v>
      </c>
      <c r="D1040" s="1" t="s">
        <v>13225</v>
      </c>
      <c r="E1040" s="1" t="s">
        <v>13226</v>
      </c>
      <c r="F1040" s="1" t="s">
        <v>13227</v>
      </c>
      <c r="G1040" s="1" t="s">
        <v>13228</v>
      </c>
      <c r="H1040" s="1" t="s">
        <v>13229</v>
      </c>
      <c r="I1040" s="1" t="s">
        <v>13230</v>
      </c>
      <c r="J1040" s="1" t="s">
        <v>13231</v>
      </c>
      <c r="K1040" s="1" t="s">
        <v>13232</v>
      </c>
      <c r="L1040" s="1" t="s">
        <v>13233</v>
      </c>
      <c r="M1040" s="1" t="s">
        <v>13234</v>
      </c>
      <c r="N1040" s="1" t="s">
        <v>13235</v>
      </c>
      <c r="O1040" s="1" t="s">
        <v>13236</v>
      </c>
      <c r="P1040" s="1" t="s">
        <v>13223</v>
      </c>
    </row>
    <row r="1041" spans="1:16" ht="14.25">
      <c r="A1041" s="44">
        <v>1040</v>
      </c>
      <c r="B1041" s="1" t="s">
        <v>13237</v>
      </c>
      <c r="C1041" s="1" t="s">
        <v>13238</v>
      </c>
      <c r="D1041" s="1" t="s">
        <v>13239</v>
      </c>
      <c r="E1041" s="1" t="s">
        <v>13240</v>
      </c>
      <c r="F1041" s="1" t="s">
        <v>13241</v>
      </c>
      <c r="G1041" s="1" t="s">
        <v>13242</v>
      </c>
      <c r="H1041" s="1" t="s">
        <v>13243</v>
      </c>
      <c r="I1041" s="1" t="s">
        <v>13244</v>
      </c>
      <c r="J1041" s="1" t="s">
        <v>13245</v>
      </c>
      <c r="K1041" s="1" t="s">
        <v>13246</v>
      </c>
      <c r="L1041" s="1" t="s">
        <v>13247</v>
      </c>
      <c r="M1041" s="1" t="s">
        <v>13248</v>
      </c>
      <c r="N1041" s="1" t="s">
        <v>13249</v>
      </c>
      <c r="O1041" s="1" t="s">
        <v>13250</v>
      </c>
      <c r="P1041" s="1" t="s">
        <v>13237</v>
      </c>
    </row>
    <row r="1042" spans="1:16" ht="14.25">
      <c r="A1042" s="44">
        <v>1041</v>
      </c>
      <c r="B1042" s="1" t="s">
        <v>13251</v>
      </c>
      <c r="C1042" s="1" t="s">
        <v>13252</v>
      </c>
      <c r="D1042" s="1" t="s">
        <v>13253</v>
      </c>
      <c r="E1042" s="1" t="s">
        <v>13254</v>
      </c>
      <c r="F1042" s="1" t="s">
        <v>13255</v>
      </c>
      <c r="G1042" s="1" t="s">
        <v>13256</v>
      </c>
      <c r="H1042" s="1" t="s">
        <v>13257</v>
      </c>
      <c r="I1042" s="1" t="s">
        <v>13258</v>
      </c>
      <c r="J1042" s="1" t="s">
        <v>13259</v>
      </c>
      <c r="K1042" s="1" t="s">
        <v>13260</v>
      </c>
      <c r="L1042" s="1" t="s">
        <v>13261</v>
      </c>
      <c r="M1042" s="1" t="s">
        <v>13262</v>
      </c>
      <c r="N1042" s="1" t="s">
        <v>13263</v>
      </c>
      <c r="O1042" s="1" t="s">
        <v>13264</v>
      </c>
      <c r="P1042" s="1" t="s">
        <v>13251</v>
      </c>
    </row>
    <row r="1043" spans="1:16" ht="14.25">
      <c r="A1043" s="44">
        <v>1042</v>
      </c>
      <c r="B1043" s="1" t="s">
        <v>13265</v>
      </c>
      <c r="C1043" s="1" t="s">
        <v>13266</v>
      </c>
      <c r="D1043" s="1" t="s">
        <v>13267</v>
      </c>
      <c r="E1043" s="1" t="s">
        <v>13268</v>
      </c>
      <c r="F1043" s="1" t="s">
        <v>13269</v>
      </c>
      <c r="G1043" s="1" t="s">
        <v>13270</v>
      </c>
      <c r="H1043" s="1" t="s">
        <v>13271</v>
      </c>
      <c r="I1043" s="1" t="s">
        <v>13272</v>
      </c>
      <c r="J1043" s="1" t="s">
        <v>13273</v>
      </c>
      <c r="K1043" s="1" t="s">
        <v>13274</v>
      </c>
      <c r="L1043" s="1" t="s">
        <v>13275</v>
      </c>
      <c r="M1043" s="1" t="s">
        <v>13276</v>
      </c>
      <c r="N1043" s="1" t="s">
        <v>13277</v>
      </c>
      <c r="O1043" s="1" t="s">
        <v>13278</v>
      </c>
      <c r="P1043" s="1" t="s">
        <v>13265</v>
      </c>
    </row>
    <row r="1044" spans="1:16" ht="14.25">
      <c r="A1044" s="44">
        <v>1043</v>
      </c>
      <c r="B1044" s="1" t="s">
        <v>13279</v>
      </c>
      <c r="C1044" s="1" t="s">
        <v>13280</v>
      </c>
      <c r="D1044" s="1" t="s">
        <v>13281</v>
      </c>
      <c r="E1044" s="1" t="s">
        <v>13282</v>
      </c>
      <c r="F1044" s="1" t="s">
        <v>13283</v>
      </c>
      <c r="G1044" s="1" t="s">
        <v>13284</v>
      </c>
      <c r="H1044" s="1" t="s">
        <v>13285</v>
      </c>
      <c r="I1044" s="1" t="s">
        <v>13286</v>
      </c>
      <c r="J1044" s="1" t="s">
        <v>13287</v>
      </c>
      <c r="K1044" s="1" t="s">
        <v>13288</v>
      </c>
      <c r="L1044" s="1" t="s">
        <v>13289</v>
      </c>
      <c r="M1044" s="1" t="s">
        <v>13290</v>
      </c>
      <c r="N1044" s="1" t="s">
        <v>13291</v>
      </c>
      <c r="O1044" s="1" t="s">
        <v>13292</v>
      </c>
      <c r="P1044" s="1" t="s">
        <v>13279</v>
      </c>
    </row>
    <row r="1045" spans="1:16" ht="14.25">
      <c r="A1045" s="44">
        <v>1044</v>
      </c>
      <c r="B1045" s="1" t="s">
        <v>13293</v>
      </c>
      <c r="C1045" s="1" t="s">
        <v>13294</v>
      </c>
      <c r="D1045" s="1" t="s">
        <v>13294</v>
      </c>
      <c r="E1045" s="1" t="s">
        <v>13293</v>
      </c>
      <c r="F1045" s="1" t="s">
        <v>13293</v>
      </c>
      <c r="G1045" s="1" t="s">
        <v>13293</v>
      </c>
      <c r="H1045" s="1" t="s">
        <v>13293</v>
      </c>
      <c r="I1045" s="1" t="s">
        <v>13293</v>
      </c>
      <c r="J1045" s="1" t="s">
        <v>13293</v>
      </c>
      <c r="K1045" s="1" t="s">
        <v>13293</v>
      </c>
      <c r="L1045" s="1" t="s">
        <v>13293</v>
      </c>
      <c r="M1045" s="1" t="s">
        <v>13293</v>
      </c>
      <c r="N1045" s="1" t="s">
        <v>13293</v>
      </c>
      <c r="O1045" s="1" t="s">
        <v>13293</v>
      </c>
      <c r="P1045" s="1" t="s">
        <v>13293</v>
      </c>
    </row>
    <row r="1046" spans="1:16" ht="14.25">
      <c r="A1046" s="44">
        <v>1045</v>
      </c>
      <c r="B1046" s="1" t="s">
        <v>13295</v>
      </c>
      <c r="C1046" s="1" t="s">
        <v>13295</v>
      </c>
      <c r="D1046" s="1" t="s">
        <v>13295</v>
      </c>
      <c r="E1046" s="1" t="s">
        <v>13295</v>
      </c>
      <c r="F1046" s="1" t="s">
        <v>13295</v>
      </c>
      <c r="G1046" s="1" t="s">
        <v>13295</v>
      </c>
      <c r="H1046" s="1" t="s">
        <v>13295</v>
      </c>
      <c r="I1046" s="1" t="s">
        <v>13295</v>
      </c>
      <c r="J1046" s="1" t="s">
        <v>13295</v>
      </c>
      <c r="K1046" s="1" t="s">
        <v>13295</v>
      </c>
      <c r="L1046" s="1" t="s">
        <v>13295</v>
      </c>
      <c r="M1046" s="1" t="s">
        <v>13295</v>
      </c>
      <c r="N1046" s="1" t="s">
        <v>13295</v>
      </c>
      <c r="O1046" s="1" t="s">
        <v>13295</v>
      </c>
      <c r="P1046" s="1" t="s">
        <v>13295</v>
      </c>
    </row>
    <row r="1047" spans="1:16" ht="14.25">
      <c r="A1047" s="44">
        <v>1046</v>
      </c>
      <c r="B1047" s="1" t="s">
        <v>13296</v>
      </c>
      <c r="C1047" s="1" t="s">
        <v>13296</v>
      </c>
      <c r="D1047" s="1" t="s">
        <v>13296</v>
      </c>
      <c r="E1047" s="1" t="s">
        <v>13296</v>
      </c>
      <c r="F1047" s="1" t="s">
        <v>13296</v>
      </c>
      <c r="G1047" s="1" t="s">
        <v>13296</v>
      </c>
      <c r="H1047" s="1" t="s">
        <v>13296</v>
      </c>
      <c r="I1047" s="1" t="s">
        <v>13296</v>
      </c>
      <c r="J1047" s="1" t="s">
        <v>13296</v>
      </c>
      <c r="K1047" s="1" t="s">
        <v>13296</v>
      </c>
      <c r="L1047" s="1" t="s">
        <v>13296</v>
      </c>
      <c r="M1047" s="1" t="s">
        <v>13296</v>
      </c>
      <c r="N1047" s="1" t="s">
        <v>13296</v>
      </c>
      <c r="O1047" s="1" t="s">
        <v>13296</v>
      </c>
      <c r="P1047" s="1" t="s">
        <v>13296</v>
      </c>
    </row>
    <row r="1048" spans="1:16" ht="14.25">
      <c r="A1048" s="44">
        <v>1047</v>
      </c>
      <c r="B1048" s="1" t="s">
        <v>13297</v>
      </c>
      <c r="C1048" s="1" t="s">
        <v>13297</v>
      </c>
      <c r="D1048" s="1" t="s">
        <v>13297</v>
      </c>
      <c r="E1048" s="1" t="s">
        <v>13297</v>
      </c>
      <c r="F1048" s="1" t="s">
        <v>13297</v>
      </c>
      <c r="G1048" s="1" t="s">
        <v>13297</v>
      </c>
      <c r="H1048" s="1" t="s">
        <v>13297</v>
      </c>
      <c r="I1048" s="1" t="s">
        <v>13297</v>
      </c>
      <c r="J1048" s="1" t="s">
        <v>13297</v>
      </c>
      <c r="K1048" s="1" t="s">
        <v>13297</v>
      </c>
      <c r="L1048" s="1" t="s">
        <v>13297</v>
      </c>
      <c r="M1048" s="1" t="s">
        <v>13297</v>
      </c>
      <c r="N1048" s="1" t="s">
        <v>13297</v>
      </c>
      <c r="O1048" s="1" t="s">
        <v>13297</v>
      </c>
      <c r="P1048" s="1" t="s">
        <v>13297</v>
      </c>
    </row>
    <row r="1049" spans="1:16" ht="14.25">
      <c r="A1049" s="44">
        <v>1048</v>
      </c>
      <c r="B1049" s="1" t="s">
        <v>13298</v>
      </c>
      <c r="C1049" s="1" t="s">
        <v>13298</v>
      </c>
      <c r="D1049" s="1" t="s">
        <v>13298</v>
      </c>
      <c r="E1049" s="1" t="s">
        <v>13298</v>
      </c>
      <c r="F1049" s="1" t="s">
        <v>13298</v>
      </c>
      <c r="G1049" s="1" t="s">
        <v>13298</v>
      </c>
      <c r="H1049" s="1" t="s">
        <v>13298</v>
      </c>
      <c r="I1049" s="1" t="s">
        <v>13298</v>
      </c>
      <c r="J1049" s="1" t="s">
        <v>13298</v>
      </c>
      <c r="K1049" s="1" t="s">
        <v>13298</v>
      </c>
      <c r="L1049" s="1" t="s">
        <v>13298</v>
      </c>
      <c r="M1049" s="1" t="s">
        <v>13298</v>
      </c>
      <c r="N1049" s="1" t="s">
        <v>13298</v>
      </c>
      <c r="O1049" s="1" t="s">
        <v>13298</v>
      </c>
      <c r="P1049" s="1" t="s">
        <v>13298</v>
      </c>
    </row>
    <row r="1050" spans="1:16" ht="14.25">
      <c r="A1050" s="44">
        <v>1049</v>
      </c>
      <c r="B1050" s="1" t="s">
        <v>13299</v>
      </c>
      <c r="C1050" s="1" t="s">
        <v>13299</v>
      </c>
      <c r="D1050" s="1" t="s">
        <v>13299</v>
      </c>
      <c r="E1050" s="1" t="s">
        <v>13299</v>
      </c>
      <c r="F1050" s="1" t="s">
        <v>13299</v>
      </c>
      <c r="G1050" s="1" t="s">
        <v>13299</v>
      </c>
      <c r="H1050" s="1" t="s">
        <v>13299</v>
      </c>
      <c r="I1050" s="1" t="s">
        <v>13299</v>
      </c>
      <c r="J1050" s="1" t="s">
        <v>13299</v>
      </c>
      <c r="K1050" s="1" t="s">
        <v>13299</v>
      </c>
      <c r="L1050" s="1" t="s">
        <v>13299</v>
      </c>
      <c r="M1050" s="1" t="s">
        <v>13299</v>
      </c>
      <c r="N1050" s="1" t="s">
        <v>13299</v>
      </c>
      <c r="O1050" s="1" t="s">
        <v>13299</v>
      </c>
      <c r="P1050" s="1" t="s">
        <v>13299</v>
      </c>
    </row>
    <row r="1051" spans="1:16" ht="14.25">
      <c r="A1051" s="44">
        <v>1050</v>
      </c>
      <c r="B1051" s="1" t="s">
        <v>13300</v>
      </c>
      <c r="C1051" s="1" t="s">
        <v>13300</v>
      </c>
      <c r="D1051" s="1" t="s">
        <v>13300</v>
      </c>
      <c r="E1051" s="1" t="s">
        <v>13300</v>
      </c>
      <c r="F1051" s="1" t="s">
        <v>13300</v>
      </c>
      <c r="G1051" s="1" t="s">
        <v>13300</v>
      </c>
      <c r="H1051" s="1" t="s">
        <v>13300</v>
      </c>
      <c r="I1051" s="1" t="s">
        <v>13300</v>
      </c>
      <c r="J1051" s="1" t="s">
        <v>13300</v>
      </c>
      <c r="K1051" s="1" t="s">
        <v>13300</v>
      </c>
      <c r="L1051" s="1" t="s">
        <v>13300</v>
      </c>
      <c r="M1051" s="1" t="s">
        <v>13300</v>
      </c>
      <c r="N1051" s="1" t="s">
        <v>13300</v>
      </c>
      <c r="O1051" s="1" t="s">
        <v>13300</v>
      </c>
      <c r="P1051" s="1" t="s">
        <v>13300</v>
      </c>
    </row>
    <row r="1052" spans="1:16" ht="14.25">
      <c r="A1052" s="44">
        <v>1051</v>
      </c>
      <c r="B1052" s="1" t="s">
        <v>13301</v>
      </c>
      <c r="C1052" s="1" t="s">
        <v>13301</v>
      </c>
      <c r="D1052" s="1" t="s">
        <v>13301</v>
      </c>
      <c r="E1052" s="1" t="s">
        <v>13301</v>
      </c>
      <c r="F1052" s="1" t="s">
        <v>13301</v>
      </c>
      <c r="G1052" s="1" t="s">
        <v>13301</v>
      </c>
      <c r="H1052" s="1" t="s">
        <v>13301</v>
      </c>
      <c r="I1052" s="1" t="s">
        <v>13301</v>
      </c>
      <c r="J1052" s="1" t="s">
        <v>13301</v>
      </c>
      <c r="K1052" s="1" t="s">
        <v>13301</v>
      </c>
      <c r="L1052" s="1" t="s">
        <v>13301</v>
      </c>
      <c r="M1052" s="1" t="s">
        <v>13301</v>
      </c>
      <c r="N1052" s="1" t="s">
        <v>13301</v>
      </c>
      <c r="O1052" s="1" t="s">
        <v>13301</v>
      </c>
      <c r="P1052" s="1" t="s">
        <v>13301</v>
      </c>
    </row>
    <row r="1053" spans="1:16" ht="14.25">
      <c r="A1053" s="44">
        <v>1052</v>
      </c>
      <c r="B1053" s="1" t="s">
        <v>13302</v>
      </c>
      <c r="C1053" s="1" t="s">
        <v>13302</v>
      </c>
      <c r="D1053" s="1" t="s">
        <v>13302</v>
      </c>
      <c r="E1053" s="1" t="s">
        <v>13302</v>
      </c>
      <c r="F1053" s="1" t="s">
        <v>13302</v>
      </c>
      <c r="G1053" s="1" t="s">
        <v>13302</v>
      </c>
      <c r="H1053" s="1" t="s">
        <v>13302</v>
      </c>
      <c r="I1053" s="1" t="s">
        <v>13302</v>
      </c>
      <c r="J1053" s="1" t="s">
        <v>13302</v>
      </c>
      <c r="K1053" s="1" t="s">
        <v>13302</v>
      </c>
      <c r="L1053" s="1" t="s">
        <v>13302</v>
      </c>
      <c r="M1053" s="1" t="s">
        <v>13302</v>
      </c>
      <c r="N1053" s="1" t="s">
        <v>13302</v>
      </c>
      <c r="O1053" s="1" t="s">
        <v>13302</v>
      </c>
      <c r="P1053" s="1" t="s">
        <v>13302</v>
      </c>
    </row>
    <row r="1054" spans="1:16" ht="14.25">
      <c r="A1054" s="44">
        <v>1053</v>
      </c>
      <c r="B1054" s="1" t="s">
        <v>13303</v>
      </c>
      <c r="C1054" s="1" t="s">
        <v>13303</v>
      </c>
      <c r="D1054" s="1" t="s">
        <v>13303</v>
      </c>
      <c r="E1054" s="1" t="s">
        <v>13303</v>
      </c>
      <c r="F1054" s="1" t="s">
        <v>13303</v>
      </c>
      <c r="G1054" s="1" t="s">
        <v>13303</v>
      </c>
      <c r="H1054" s="1" t="s">
        <v>13303</v>
      </c>
      <c r="I1054" s="1" t="s">
        <v>13303</v>
      </c>
      <c r="J1054" s="1" t="s">
        <v>13303</v>
      </c>
      <c r="K1054" s="1" t="s">
        <v>13303</v>
      </c>
      <c r="L1054" s="1" t="s">
        <v>13303</v>
      </c>
      <c r="M1054" s="1" t="s">
        <v>13303</v>
      </c>
      <c r="N1054" s="1" t="s">
        <v>13303</v>
      </c>
      <c r="O1054" s="1" t="s">
        <v>13303</v>
      </c>
      <c r="P1054" s="1" t="s">
        <v>13303</v>
      </c>
    </row>
    <row r="1055" spans="1:16" ht="14.25">
      <c r="A1055" s="44">
        <v>1054</v>
      </c>
      <c r="B1055" s="1" t="s">
        <v>13304</v>
      </c>
      <c r="C1055" s="1" t="s">
        <v>13304</v>
      </c>
      <c r="D1055" s="1" t="s">
        <v>13304</v>
      </c>
      <c r="E1055" s="1" t="s">
        <v>13304</v>
      </c>
      <c r="F1055" s="1" t="s">
        <v>13304</v>
      </c>
      <c r="G1055" s="1" t="s">
        <v>13304</v>
      </c>
      <c r="H1055" s="1" t="s">
        <v>13304</v>
      </c>
      <c r="I1055" s="1" t="s">
        <v>13304</v>
      </c>
      <c r="J1055" s="1" t="s">
        <v>13304</v>
      </c>
      <c r="K1055" s="1" t="s">
        <v>13304</v>
      </c>
      <c r="L1055" s="1" t="s">
        <v>13304</v>
      </c>
      <c r="M1055" s="1" t="s">
        <v>13304</v>
      </c>
      <c r="N1055" s="1" t="s">
        <v>13304</v>
      </c>
      <c r="O1055" s="1" t="s">
        <v>13304</v>
      </c>
      <c r="P1055" s="1" t="s">
        <v>13304</v>
      </c>
    </row>
    <row r="1056" spans="1:16" ht="14.25">
      <c r="A1056" s="44">
        <v>1055</v>
      </c>
      <c r="B1056" s="1" t="s">
        <v>13305</v>
      </c>
      <c r="C1056" s="1" t="s">
        <v>13305</v>
      </c>
      <c r="D1056" s="1" t="s">
        <v>13305</v>
      </c>
      <c r="E1056" s="1" t="s">
        <v>13305</v>
      </c>
      <c r="F1056" s="1" t="s">
        <v>13305</v>
      </c>
      <c r="G1056" s="1" t="s">
        <v>13305</v>
      </c>
      <c r="H1056" s="1" t="s">
        <v>13305</v>
      </c>
      <c r="I1056" s="1" t="s">
        <v>13305</v>
      </c>
      <c r="J1056" s="1" t="s">
        <v>13305</v>
      </c>
      <c r="K1056" s="1" t="s">
        <v>13305</v>
      </c>
      <c r="L1056" s="1" t="s">
        <v>13305</v>
      </c>
      <c r="M1056" s="1" t="s">
        <v>13305</v>
      </c>
      <c r="N1056" s="1" t="s">
        <v>13305</v>
      </c>
      <c r="O1056" s="1" t="s">
        <v>13305</v>
      </c>
      <c r="P1056" s="1" t="s">
        <v>13305</v>
      </c>
    </row>
    <row r="1057" spans="1:16" ht="14.25">
      <c r="A1057" s="44">
        <v>1056</v>
      </c>
      <c r="B1057" s="1" t="s">
        <v>13306</v>
      </c>
      <c r="C1057" s="1" t="s">
        <v>13306</v>
      </c>
      <c r="D1057" s="1" t="s">
        <v>13306</v>
      </c>
      <c r="E1057" s="1" t="s">
        <v>13306</v>
      </c>
      <c r="F1057" s="1" t="s">
        <v>13306</v>
      </c>
      <c r="G1057" s="1" t="s">
        <v>13306</v>
      </c>
      <c r="H1057" s="1" t="s">
        <v>13306</v>
      </c>
      <c r="I1057" s="1" t="s">
        <v>13306</v>
      </c>
      <c r="J1057" s="1" t="s">
        <v>13306</v>
      </c>
      <c r="K1057" s="1" t="s">
        <v>13306</v>
      </c>
      <c r="L1057" s="1" t="s">
        <v>13306</v>
      </c>
      <c r="M1057" s="1" t="s">
        <v>13306</v>
      </c>
      <c r="N1057" s="1" t="s">
        <v>13306</v>
      </c>
      <c r="O1057" s="1" t="s">
        <v>13306</v>
      </c>
      <c r="P1057" s="1" t="s">
        <v>13306</v>
      </c>
    </row>
    <row r="1058" spans="1:16" ht="14.25">
      <c r="A1058" s="44">
        <v>1057</v>
      </c>
      <c r="B1058" s="1" t="s">
        <v>13307</v>
      </c>
      <c r="C1058" s="1" t="s">
        <v>13307</v>
      </c>
      <c r="D1058" s="1" t="s">
        <v>13307</v>
      </c>
      <c r="E1058" s="1" t="s">
        <v>13307</v>
      </c>
      <c r="F1058" s="1" t="s">
        <v>13307</v>
      </c>
      <c r="G1058" s="1" t="s">
        <v>13307</v>
      </c>
      <c r="H1058" s="1" t="s">
        <v>13307</v>
      </c>
      <c r="I1058" s="1" t="s">
        <v>13307</v>
      </c>
      <c r="J1058" s="1" t="s">
        <v>13307</v>
      </c>
      <c r="K1058" s="1" t="s">
        <v>13307</v>
      </c>
      <c r="L1058" s="1" t="s">
        <v>13307</v>
      </c>
      <c r="M1058" s="1" t="s">
        <v>13307</v>
      </c>
      <c r="N1058" s="1" t="s">
        <v>13307</v>
      </c>
      <c r="O1058" s="1" t="s">
        <v>13307</v>
      </c>
      <c r="P1058" s="1" t="s">
        <v>13307</v>
      </c>
    </row>
    <row r="1059" spans="1:16" ht="14.25">
      <c r="A1059" s="44">
        <v>1058</v>
      </c>
      <c r="B1059" s="1" t="s">
        <v>13308</v>
      </c>
      <c r="C1059" s="1" t="s">
        <v>13308</v>
      </c>
      <c r="D1059" s="1" t="s">
        <v>13308</v>
      </c>
      <c r="E1059" s="1" t="s">
        <v>13308</v>
      </c>
      <c r="F1059" s="1" t="s">
        <v>13308</v>
      </c>
      <c r="G1059" s="1" t="s">
        <v>13308</v>
      </c>
      <c r="H1059" s="1" t="s">
        <v>13308</v>
      </c>
      <c r="I1059" s="1" t="s">
        <v>13308</v>
      </c>
      <c r="J1059" s="1" t="s">
        <v>13308</v>
      </c>
      <c r="K1059" s="1" t="s">
        <v>13308</v>
      </c>
      <c r="L1059" s="1" t="s">
        <v>13308</v>
      </c>
      <c r="M1059" s="1" t="s">
        <v>13308</v>
      </c>
      <c r="N1059" s="1" t="s">
        <v>13308</v>
      </c>
      <c r="O1059" s="1" t="s">
        <v>13308</v>
      </c>
      <c r="P1059" s="1" t="s">
        <v>13308</v>
      </c>
    </row>
    <row r="1060" spans="1:16" ht="14.25">
      <c r="A1060" s="44">
        <v>1059</v>
      </c>
      <c r="B1060" s="1" t="s">
        <v>13309</v>
      </c>
      <c r="C1060" s="1" t="s">
        <v>13309</v>
      </c>
      <c r="D1060" s="1" t="s">
        <v>13309</v>
      </c>
      <c r="E1060" s="1" t="s">
        <v>13309</v>
      </c>
      <c r="F1060" s="1" t="s">
        <v>13309</v>
      </c>
      <c r="G1060" s="1" t="s">
        <v>13309</v>
      </c>
      <c r="H1060" s="1" t="s">
        <v>13309</v>
      </c>
      <c r="I1060" s="1" t="s">
        <v>13309</v>
      </c>
      <c r="J1060" s="1" t="s">
        <v>13309</v>
      </c>
      <c r="K1060" s="1" t="s">
        <v>13309</v>
      </c>
      <c r="L1060" s="1" t="s">
        <v>13309</v>
      </c>
      <c r="M1060" s="1" t="s">
        <v>13309</v>
      </c>
      <c r="N1060" s="1" t="s">
        <v>13309</v>
      </c>
      <c r="O1060" s="1" t="s">
        <v>13309</v>
      </c>
      <c r="P1060" s="1" t="s">
        <v>13309</v>
      </c>
    </row>
    <row r="1061" spans="1:16" ht="14.25">
      <c r="A1061" s="44">
        <v>1060</v>
      </c>
      <c r="B1061" s="1" t="s">
        <v>13310</v>
      </c>
      <c r="C1061" s="1" t="s">
        <v>13310</v>
      </c>
      <c r="D1061" s="1" t="s">
        <v>13310</v>
      </c>
      <c r="E1061" s="1" t="s">
        <v>13310</v>
      </c>
      <c r="F1061" s="1" t="s">
        <v>13310</v>
      </c>
      <c r="G1061" s="1" t="s">
        <v>13310</v>
      </c>
      <c r="H1061" s="1" t="s">
        <v>13310</v>
      </c>
      <c r="I1061" s="1" t="s">
        <v>13310</v>
      </c>
      <c r="J1061" s="1" t="s">
        <v>13310</v>
      </c>
      <c r="K1061" s="1" t="s">
        <v>13310</v>
      </c>
      <c r="L1061" s="1" t="s">
        <v>13310</v>
      </c>
      <c r="M1061" s="1" t="s">
        <v>13310</v>
      </c>
      <c r="N1061" s="1" t="s">
        <v>13310</v>
      </c>
      <c r="O1061" s="1" t="s">
        <v>13310</v>
      </c>
      <c r="P1061" s="1" t="s">
        <v>13310</v>
      </c>
    </row>
    <row r="1062" spans="1:16" ht="14.25">
      <c r="A1062" s="44">
        <v>1061</v>
      </c>
      <c r="B1062" s="1" t="s">
        <v>13311</v>
      </c>
      <c r="C1062" s="1" t="s">
        <v>13311</v>
      </c>
      <c r="D1062" s="1" t="s">
        <v>13311</v>
      </c>
      <c r="E1062" s="1" t="s">
        <v>13311</v>
      </c>
      <c r="F1062" s="1" t="s">
        <v>13311</v>
      </c>
      <c r="G1062" s="1" t="s">
        <v>13311</v>
      </c>
      <c r="H1062" s="1" t="s">
        <v>13311</v>
      </c>
      <c r="I1062" s="1" t="s">
        <v>13311</v>
      </c>
      <c r="J1062" s="1" t="s">
        <v>13311</v>
      </c>
      <c r="K1062" s="1" t="s">
        <v>13311</v>
      </c>
      <c r="L1062" s="1" t="s">
        <v>13311</v>
      </c>
      <c r="M1062" s="1" t="s">
        <v>13311</v>
      </c>
      <c r="N1062" s="1" t="s">
        <v>13311</v>
      </c>
      <c r="O1062" s="1" t="s">
        <v>13311</v>
      </c>
      <c r="P1062" s="1" t="s">
        <v>13311</v>
      </c>
    </row>
    <row r="1063" spans="1:16" ht="14.25">
      <c r="A1063" s="44">
        <v>1062</v>
      </c>
      <c r="B1063" s="1" t="s">
        <v>13312</v>
      </c>
      <c r="C1063" s="1" t="s">
        <v>13312</v>
      </c>
      <c r="D1063" s="1" t="s">
        <v>13312</v>
      </c>
      <c r="E1063" s="1" t="s">
        <v>13312</v>
      </c>
      <c r="F1063" s="1" t="s">
        <v>13312</v>
      </c>
      <c r="G1063" s="1" t="s">
        <v>13312</v>
      </c>
      <c r="H1063" s="1" t="s">
        <v>13312</v>
      </c>
      <c r="I1063" s="1" t="s">
        <v>13312</v>
      </c>
      <c r="J1063" s="1" t="s">
        <v>13312</v>
      </c>
      <c r="K1063" s="1" t="s">
        <v>13312</v>
      </c>
      <c r="L1063" s="1" t="s">
        <v>13312</v>
      </c>
      <c r="M1063" s="1" t="s">
        <v>13312</v>
      </c>
      <c r="N1063" s="1" t="s">
        <v>13312</v>
      </c>
      <c r="O1063" s="1" t="s">
        <v>13312</v>
      </c>
      <c r="P1063" s="1" t="s">
        <v>13312</v>
      </c>
    </row>
    <row r="1064" spans="1:16" ht="14.25">
      <c r="A1064" s="44">
        <v>1063</v>
      </c>
      <c r="B1064" s="1" t="s">
        <v>13313</v>
      </c>
      <c r="C1064" s="1" t="s">
        <v>13313</v>
      </c>
      <c r="D1064" s="1" t="s">
        <v>13313</v>
      </c>
      <c r="E1064" s="1" t="s">
        <v>13313</v>
      </c>
      <c r="F1064" s="1" t="s">
        <v>13313</v>
      </c>
      <c r="G1064" s="1" t="s">
        <v>13313</v>
      </c>
      <c r="H1064" s="1" t="s">
        <v>13313</v>
      </c>
      <c r="I1064" s="1" t="s">
        <v>13313</v>
      </c>
      <c r="J1064" s="1" t="s">
        <v>13313</v>
      </c>
      <c r="K1064" s="1" t="s">
        <v>13313</v>
      </c>
      <c r="L1064" s="1" t="s">
        <v>13313</v>
      </c>
      <c r="M1064" s="1" t="s">
        <v>13313</v>
      </c>
      <c r="N1064" s="1" t="s">
        <v>13313</v>
      </c>
      <c r="O1064" s="1" t="s">
        <v>13313</v>
      </c>
      <c r="P1064" s="1" t="s">
        <v>13313</v>
      </c>
    </row>
    <row r="1065" spans="1:16" ht="14.25">
      <c r="A1065" s="44">
        <v>1064</v>
      </c>
      <c r="B1065" s="1" t="s">
        <v>13314</v>
      </c>
      <c r="C1065" s="1" t="s">
        <v>13314</v>
      </c>
      <c r="D1065" s="1" t="s">
        <v>13314</v>
      </c>
      <c r="E1065" s="1" t="s">
        <v>13314</v>
      </c>
      <c r="F1065" s="1" t="s">
        <v>13314</v>
      </c>
      <c r="G1065" s="1" t="s">
        <v>13314</v>
      </c>
      <c r="H1065" s="1" t="s">
        <v>13314</v>
      </c>
      <c r="I1065" s="1" t="s">
        <v>13314</v>
      </c>
      <c r="J1065" s="1" t="s">
        <v>13314</v>
      </c>
      <c r="K1065" s="1" t="s">
        <v>13314</v>
      </c>
      <c r="L1065" s="1" t="s">
        <v>13314</v>
      </c>
      <c r="M1065" s="1" t="s">
        <v>13314</v>
      </c>
      <c r="N1065" s="1" t="s">
        <v>13314</v>
      </c>
      <c r="O1065" s="1" t="s">
        <v>13314</v>
      </c>
      <c r="P1065" s="1" t="s">
        <v>13314</v>
      </c>
    </row>
    <row r="1066" spans="1:16" ht="14.25">
      <c r="A1066" s="44">
        <v>1065</v>
      </c>
      <c r="B1066" s="1" t="s">
        <v>13315</v>
      </c>
      <c r="C1066" s="1" t="s">
        <v>13315</v>
      </c>
      <c r="D1066" s="1" t="s">
        <v>13315</v>
      </c>
      <c r="E1066" s="1" t="s">
        <v>13315</v>
      </c>
      <c r="F1066" s="1" t="s">
        <v>13315</v>
      </c>
      <c r="G1066" s="1" t="s">
        <v>13315</v>
      </c>
      <c r="H1066" s="1" t="s">
        <v>13315</v>
      </c>
      <c r="I1066" s="1" t="s">
        <v>13315</v>
      </c>
      <c r="J1066" s="1" t="s">
        <v>13315</v>
      </c>
      <c r="K1066" s="1" t="s">
        <v>13315</v>
      </c>
      <c r="L1066" s="1" t="s">
        <v>13315</v>
      </c>
      <c r="M1066" s="1" t="s">
        <v>13315</v>
      </c>
      <c r="N1066" s="1" t="s">
        <v>13315</v>
      </c>
      <c r="O1066" s="1" t="s">
        <v>13315</v>
      </c>
      <c r="P1066" s="1" t="s">
        <v>13315</v>
      </c>
    </row>
    <row r="1067" spans="1:16" ht="14.25">
      <c r="A1067" s="44">
        <v>1066</v>
      </c>
      <c r="B1067" s="1" t="s">
        <v>13316</v>
      </c>
      <c r="C1067" s="1" t="s">
        <v>13316</v>
      </c>
      <c r="D1067" s="1" t="s">
        <v>13316</v>
      </c>
      <c r="E1067" s="1" t="s">
        <v>13316</v>
      </c>
      <c r="F1067" s="1" t="s">
        <v>13316</v>
      </c>
      <c r="G1067" s="1" t="s">
        <v>13316</v>
      </c>
      <c r="H1067" s="1" t="s">
        <v>13316</v>
      </c>
      <c r="I1067" s="1" t="s">
        <v>13316</v>
      </c>
      <c r="J1067" s="1" t="s">
        <v>13316</v>
      </c>
      <c r="K1067" s="1" t="s">
        <v>13316</v>
      </c>
      <c r="L1067" s="1" t="s">
        <v>13316</v>
      </c>
      <c r="M1067" s="1" t="s">
        <v>13316</v>
      </c>
      <c r="N1067" s="1" t="s">
        <v>13316</v>
      </c>
      <c r="O1067" s="1" t="s">
        <v>13316</v>
      </c>
      <c r="P1067" s="1" t="s">
        <v>13316</v>
      </c>
    </row>
    <row r="1068" spans="1:16" ht="14.25">
      <c r="A1068" s="44">
        <v>1067</v>
      </c>
      <c r="B1068" s="1" t="s">
        <v>13317</v>
      </c>
      <c r="C1068" s="1" t="s">
        <v>13317</v>
      </c>
      <c r="D1068" s="1" t="s">
        <v>13317</v>
      </c>
      <c r="E1068" s="1" t="s">
        <v>13317</v>
      </c>
      <c r="F1068" s="1" t="s">
        <v>13317</v>
      </c>
      <c r="G1068" s="1" t="s">
        <v>13317</v>
      </c>
      <c r="H1068" s="1" t="s">
        <v>13317</v>
      </c>
      <c r="I1068" s="1" t="s">
        <v>13317</v>
      </c>
      <c r="J1068" s="1" t="s">
        <v>13317</v>
      </c>
      <c r="K1068" s="1" t="s">
        <v>13317</v>
      </c>
      <c r="L1068" s="1" t="s">
        <v>13317</v>
      </c>
      <c r="M1068" s="1" t="s">
        <v>13317</v>
      </c>
      <c r="N1068" s="1" t="s">
        <v>13317</v>
      </c>
      <c r="O1068" s="1" t="s">
        <v>13317</v>
      </c>
      <c r="P1068" s="1" t="s">
        <v>13317</v>
      </c>
    </row>
    <row r="1069" spans="1:16" ht="14.25">
      <c r="A1069" s="44">
        <v>1068</v>
      </c>
      <c r="B1069" s="1" t="s">
        <v>13318</v>
      </c>
      <c r="C1069" s="1" t="s">
        <v>13318</v>
      </c>
      <c r="D1069" s="1" t="s">
        <v>13318</v>
      </c>
      <c r="E1069" s="1" t="s">
        <v>13318</v>
      </c>
      <c r="F1069" s="1" t="s">
        <v>13318</v>
      </c>
      <c r="G1069" s="1" t="s">
        <v>13318</v>
      </c>
      <c r="H1069" s="1" t="s">
        <v>13318</v>
      </c>
      <c r="I1069" s="1" t="s">
        <v>13318</v>
      </c>
      <c r="J1069" s="1" t="s">
        <v>13318</v>
      </c>
      <c r="K1069" s="1" t="s">
        <v>13318</v>
      </c>
      <c r="L1069" s="1" t="s">
        <v>13318</v>
      </c>
      <c r="M1069" s="1" t="s">
        <v>13318</v>
      </c>
      <c r="N1069" s="1" t="s">
        <v>13318</v>
      </c>
      <c r="O1069" s="1" t="s">
        <v>13318</v>
      </c>
      <c r="P1069" s="1" t="s">
        <v>13318</v>
      </c>
    </row>
    <row r="1070" spans="1:16" ht="14.25">
      <c r="A1070" s="44">
        <v>1069</v>
      </c>
      <c r="B1070" s="1" t="s">
        <v>13319</v>
      </c>
      <c r="C1070" s="1" t="s">
        <v>13319</v>
      </c>
      <c r="D1070" s="1" t="s">
        <v>13319</v>
      </c>
      <c r="E1070" s="1" t="s">
        <v>13319</v>
      </c>
      <c r="F1070" s="1" t="s">
        <v>13319</v>
      </c>
      <c r="G1070" s="1" t="s">
        <v>13319</v>
      </c>
      <c r="H1070" s="1" t="s">
        <v>13319</v>
      </c>
      <c r="I1070" s="1" t="s">
        <v>13319</v>
      </c>
      <c r="J1070" s="1" t="s">
        <v>13319</v>
      </c>
      <c r="K1070" s="1" t="s">
        <v>13319</v>
      </c>
      <c r="L1070" s="1" t="s">
        <v>13319</v>
      </c>
      <c r="M1070" s="1" t="s">
        <v>13319</v>
      </c>
      <c r="N1070" s="1" t="s">
        <v>13319</v>
      </c>
      <c r="O1070" s="1" t="s">
        <v>13319</v>
      </c>
      <c r="P1070" s="1" t="s">
        <v>13319</v>
      </c>
    </row>
    <row r="1071" spans="1:16" ht="14.25">
      <c r="A1071" s="44">
        <v>1070</v>
      </c>
      <c r="B1071" s="1" t="s">
        <v>13320</v>
      </c>
      <c r="C1071" s="1" t="s">
        <v>13320</v>
      </c>
      <c r="D1071" s="1" t="s">
        <v>13320</v>
      </c>
      <c r="E1071" s="1" t="s">
        <v>13320</v>
      </c>
      <c r="F1071" s="1" t="s">
        <v>13320</v>
      </c>
      <c r="G1071" s="1" t="s">
        <v>13320</v>
      </c>
      <c r="H1071" s="1" t="s">
        <v>13320</v>
      </c>
      <c r="I1071" s="1" t="s">
        <v>13320</v>
      </c>
      <c r="J1071" s="1" t="s">
        <v>13320</v>
      </c>
      <c r="K1071" s="1" t="s">
        <v>13320</v>
      </c>
      <c r="L1071" s="1" t="s">
        <v>13320</v>
      </c>
      <c r="M1071" s="1" t="s">
        <v>13320</v>
      </c>
      <c r="N1071" s="1" t="s">
        <v>13320</v>
      </c>
      <c r="O1071" s="1" t="s">
        <v>13320</v>
      </c>
      <c r="P1071" s="1" t="s">
        <v>13320</v>
      </c>
    </row>
    <row r="1072" spans="1:16" ht="14.25">
      <c r="A1072" s="44">
        <v>1071</v>
      </c>
      <c r="B1072" s="1" t="s">
        <v>13321</v>
      </c>
      <c r="C1072" s="1" t="s">
        <v>13321</v>
      </c>
      <c r="D1072" s="1" t="s">
        <v>13321</v>
      </c>
      <c r="E1072" s="1" t="s">
        <v>13321</v>
      </c>
      <c r="F1072" s="1" t="s">
        <v>13321</v>
      </c>
      <c r="G1072" s="1" t="s">
        <v>13321</v>
      </c>
      <c r="H1072" s="1" t="s">
        <v>13321</v>
      </c>
      <c r="I1072" s="1" t="s">
        <v>13321</v>
      </c>
      <c r="J1072" s="1" t="s">
        <v>13321</v>
      </c>
      <c r="K1072" s="1" t="s">
        <v>13321</v>
      </c>
      <c r="L1072" s="1" t="s">
        <v>13321</v>
      </c>
      <c r="M1072" s="1" t="s">
        <v>13321</v>
      </c>
      <c r="N1072" s="1" t="s">
        <v>13321</v>
      </c>
      <c r="O1072" s="1" t="s">
        <v>13321</v>
      </c>
      <c r="P1072" s="1" t="s">
        <v>13321</v>
      </c>
    </row>
    <row r="1073" spans="1:16" ht="14.25">
      <c r="A1073" s="44">
        <v>1072</v>
      </c>
      <c r="B1073" s="1" t="s">
        <v>13322</v>
      </c>
      <c r="C1073" s="1" t="s">
        <v>13322</v>
      </c>
      <c r="D1073" s="1" t="s">
        <v>13322</v>
      </c>
      <c r="E1073" s="1" t="s">
        <v>13322</v>
      </c>
      <c r="F1073" s="1" t="s">
        <v>13322</v>
      </c>
      <c r="G1073" s="1" t="s">
        <v>13322</v>
      </c>
      <c r="H1073" s="1" t="s">
        <v>13322</v>
      </c>
      <c r="I1073" s="1" t="s">
        <v>13322</v>
      </c>
      <c r="J1073" s="1" t="s">
        <v>13322</v>
      </c>
      <c r="K1073" s="1" t="s">
        <v>13322</v>
      </c>
      <c r="L1073" s="1" t="s">
        <v>13322</v>
      </c>
      <c r="M1073" s="1" t="s">
        <v>13322</v>
      </c>
      <c r="N1073" s="1" t="s">
        <v>13322</v>
      </c>
      <c r="O1073" s="1" t="s">
        <v>13322</v>
      </c>
      <c r="P1073" s="1" t="s">
        <v>13322</v>
      </c>
    </row>
    <row r="1074" spans="1:16" ht="14.25">
      <c r="A1074" s="44">
        <v>1073</v>
      </c>
      <c r="B1074" s="1" t="s">
        <v>13323</v>
      </c>
      <c r="C1074" s="1" t="s">
        <v>13323</v>
      </c>
      <c r="D1074" s="1" t="s">
        <v>13323</v>
      </c>
      <c r="E1074" s="1" t="s">
        <v>13323</v>
      </c>
      <c r="F1074" s="1" t="s">
        <v>13323</v>
      </c>
      <c r="G1074" s="1" t="s">
        <v>13323</v>
      </c>
      <c r="H1074" s="1" t="s">
        <v>13323</v>
      </c>
      <c r="I1074" s="1" t="s">
        <v>13323</v>
      </c>
      <c r="J1074" s="1" t="s">
        <v>13323</v>
      </c>
      <c r="K1074" s="1" t="s">
        <v>13323</v>
      </c>
      <c r="L1074" s="1" t="s">
        <v>13323</v>
      </c>
      <c r="M1074" s="1" t="s">
        <v>13323</v>
      </c>
      <c r="N1074" s="1" t="s">
        <v>13323</v>
      </c>
      <c r="O1074" s="1" t="s">
        <v>13323</v>
      </c>
      <c r="P1074" s="1" t="s">
        <v>13323</v>
      </c>
    </row>
    <row r="1075" spans="1:16" ht="14.25">
      <c r="A1075" s="44">
        <v>1074</v>
      </c>
      <c r="B1075" s="1" t="s">
        <v>13324</v>
      </c>
      <c r="C1075" s="1" t="s">
        <v>13324</v>
      </c>
      <c r="D1075" s="1" t="s">
        <v>13324</v>
      </c>
      <c r="E1075" s="1" t="s">
        <v>13324</v>
      </c>
      <c r="F1075" s="1" t="s">
        <v>13324</v>
      </c>
      <c r="G1075" s="1" t="s">
        <v>13324</v>
      </c>
      <c r="H1075" s="1" t="s">
        <v>13324</v>
      </c>
      <c r="I1075" s="1" t="s">
        <v>13324</v>
      </c>
      <c r="J1075" s="1" t="s">
        <v>13324</v>
      </c>
      <c r="K1075" s="1" t="s">
        <v>13324</v>
      </c>
      <c r="L1075" s="1" t="s">
        <v>13324</v>
      </c>
      <c r="M1075" s="1" t="s">
        <v>13324</v>
      </c>
      <c r="N1075" s="1" t="s">
        <v>13324</v>
      </c>
      <c r="O1075" s="1" t="s">
        <v>13324</v>
      </c>
      <c r="P1075" s="1" t="s">
        <v>13324</v>
      </c>
    </row>
    <row r="1076" spans="1:16" ht="14.25">
      <c r="A1076" s="44">
        <v>1075</v>
      </c>
      <c r="B1076" s="1" t="s">
        <v>13325</v>
      </c>
      <c r="C1076" s="1" t="s">
        <v>13325</v>
      </c>
      <c r="D1076" s="1" t="s">
        <v>13325</v>
      </c>
      <c r="E1076" s="1" t="s">
        <v>13325</v>
      </c>
      <c r="F1076" s="1" t="s">
        <v>13325</v>
      </c>
      <c r="G1076" s="1" t="s">
        <v>13325</v>
      </c>
      <c r="H1076" s="1" t="s">
        <v>13325</v>
      </c>
      <c r="I1076" s="1" t="s">
        <v>13325</v>
      </c>
      <c r="J1076" s="1" t="s">
        <v>13325</v>
      </c>
      <c r="K1076" s="1" t="s">
        <v>13325</v>
      </c>
      <c r="L1076" s="1" t="s">
        <v>13325</v>
      </c>
      <c r="M1076" s="1" t="s">
        <v>13325</v>
      </c>
      <c r="N1076" s="1" t="s">
        <v>13325</v>
      </c>
      <c r="O1076" s="1" t="s">
        <v>13325</v>
      </c>
      <c r="P1076" s="1" t="s">
        <v>13325</v>
      </c>
    </row>
    <row r="1077" spans="1:16" ht="14.25">
      <c r="A1077" s="44">
        <v>1076</v>
      </c>
      <c r="B1077" s="1" t="s">
        <v>13326</v>
      </c>
      <c r="C1077" s="1" t="s">
        <v>13326</v>
      </c>
      <c r="D1077" s="1" t="s">
        <v>13326</v>
      </c>
      <c r="E1077" s="1" t="s">
        <v>13326</v>
      </c>
      <c r="F1077" s="1" t="s">
        <v>13326</v>
      </c>
      <c r="G1077" s="1" t="s">
        <v>13326</v>
      </c>
      <c r="H1077" s="1" t="s">
        <v>13326</v>
      </c>
      <c r="I1077" s="1" t="s">
        <v>13326</v>
      </c>
      <c r="J1077" s="1" t="s">
        <v>13326</v>
      </c>
      <c r="K1077" s="1" t="s">
        <v>13326</v>
      </c>
      <c r="L1077" s="1" t="s">
        <v>13326</v>
      </c>
      <c r="M1077" s="1" t="s">
        <v>13326</v>
      </c>
      <c r="N1077" s="1" t="s">
        <v>13326</v>
      </c>
      <c r="O1077" s="1" t="s">
        <v>13326</v>
      </c>
      <c r="P1077" s="1" t="s">
        <v>13326</v>
      </c>
    </row>
    <row r="1078" spans="1:16" ht="14.25">
      <c r="A1078" s="44">
        <v>1077</v>
      </c>
      <c r="B1078" s="1" t="s">
        <v>13327</v>
      </c>
      <c r="C1078" s="1" t="s">
        <v>13327</v>
      </c>
      <c r="D1078" s="1" t="s">
        <v>13327</v>
      </c>
      <c r="E1078" s="1" t="s">
        <v>13327</v>
      </c>
      <c r="F1078" s="1" t="s">
        <v>13327</v>
      </c>
      <c r="G1078" s="1" t="s">
        <v>13327</v>
      </c>
      <c r="H1078" s="1" t="s">
        <v>13327</v>
      </c>
      <c r="I1078" s="1" t="s">
        <v>13327</v>
      </c>
      <c r="J1078" s="1" t="s">
        <v>13327</v>
      </c>
      <c r="K1078" s="1" t="s">
        <v>13327</v>
      </c>
      <c r="L1078" s="1" t="s">
        <v>13327</v>
      </c>
      <c r="M1078" s="1" t="s">
        <v>13327</v>
      </c>
      <c r="N1078" s="1" t="s">
        <v>13327</v>
      </c>
      <c r="O1078" s="1" t="s">
        <v>13327</v>
      </c>
      <c r="P1078" s="1" t="s">
        <v>13327</v>
      </c>
    </row>
    <row r="1079" spans="1:16" ht="14.25">
      <c r="A1079" s="44">
        <v>1078</v>
      </c>
      <c r="B1079" s="1" t="s">
        <v>13328</v>
      </c>
      <c r="C1079" s="1" t="s">
        <v>13328</v>
      </c>
      <c r="D1079" s="1" t="s">
        <v>13328</v>
      </c>
      <c r="E1079" s="1" t="s">
        <v>13328</v>
      </c>
      <c r="F1079" s="1" t="s">
        <v>13328</v>
      </c>
      <c r="G1079" s="1" t="s">
        <v>13328</v>
      </c>
      <c r="H1079" s="1" t="s">
        <v>13328</v>
      </c>
      <c r="I1079" s="1" t="s">
        <v>13328</v>
      </c>
      <c r="J1079" s="1" t="s">
        <v>13328</v>
      </c>
      <c r="K1079" s="1" t="s">
        <v>13328</v>
      </c>
      <c r="L1079" s="1" t="s">
        <v>13328</v>
      </c>
      <c r="M1079" s="1" t="s">
        <v>13328</v>
      </c>
      <c r="N1079" s="1" t="s">
        <v>13328</v>
      </c>
      <c r="O1079" s="1" t="s">
        <v>13328</v>
      </c>
      <c r="P1079" s="1" t="s">
        <v>13328</v>
      </c>
    </row>
    <row r="1080" spans="1:16" ht="14.25">
      <c r="A1080" s="44">
        <v>1079</v>
      </c>
      <c r="B1080" s="1" t="s">
        <v>13329</v>
      </c>
      <c r="C1080" s="1" t="s">
        <v>13329</v>
      </c>
      <c r="D1080" s="1" t="s">
        <v>13329</v>
      </c>
      <c r="E1080" s="1" t="s">
        <v>13329</v>
      </c>
      <c r="F1080" s="1" t="s">
        <v>13329</v>
      </c>
      <c r="G1080" s="1" t="s">
        <v>13329</v>
      </c>
      <c r="H1080" s="1" t="s">
        <v>13329</v>
      </c>
      <c r="I1080" s="1" t="s">
        <v>13329</v>
      </c>
      <c r="J1080" s="1" t="s">
        <v>13329</v>
      </c>
      <c r="K1080" s="1" t="s">
        <v>13329</v>
      </c>
      <c r="L1080" s="1" t="s">
        <v>13329</v>
      </c>
      <c r="M1080" s="1" t="s">
        <v>13329</v>
      </c>
      <c r="N1080" s="1" t="s">
        <v>13329</v>
      </c>
      <c r="O1080" s="1" t="s">
        <v>13329</v>
      </c>
      <c r="P1080" s="1" t="s">
        <v>13329</v>
      </c>
    </row>
    <row r="1081" spans="1:16" ht="14.25">
      <c r="A1081" s="44">
        <v>1080</v>
      </c>
      <c r="B1081" s="1" t="s">
        <v>13330</v>
      </c>
      <c r="C1081" s="1" t="s">
        <v>13330</v>
      </c>
      <c r="D1081" s="1" t="s">
        <v>13330</v>
      </c>
      <c r="E1081" s="1" t="s">
        <v>13330</v>
      </c>
      <c r="F1081" s="1" t="s">
        <v>13330</v>
      </c>
      <c r="G1081" s="1" t="s">
        <v>13330</v>
      </c>
      <c r="H1081" s="1" t="s">
        <v>13330</v>
      </c>
      <c r="I1081" s="1" t="s">
        <v>13330</v>
      </c>
      <c r="J1081" s="1" t="s">
        <v>13330</v>
      </c>
      <c r="K1081" s="1" t="s">
        <v>13330</v>
      </c>
      <c r="L1081" s="1" t="s">
        <v>13330</v>
      </c>
      <c r="M1081" s="1" t="s">
        <v>13330</v>
      </c>
      <c r="N1081" s="1" t="s">
        <v>13330</v>
      </c>
      <c r="O1081" s="1" t="s">
        <v>13330</v>
      </c>
      <c r="P1081" s="1" t="s">
        <v>13330</v>
      </c>
    </row>
    <row r="1082" spans="1:16" ht="14.25">
      <c r="A1082" s="44">
        <v>1081</v>
      </c>
      <c r="B1082" s="1" t="s">
        <v>13331</v>
      </c>
      <c r="C1082" s="1" t="s">
        <v>13331</v>
      </c>
      <c r="D1082" s="1" t="s">
        <v>13331</v>
      </c>
      <c r="E1082" s="1" t="s">
        <v>13331</v>
      </c>
      <c r="F1082" s="1" t="s">
        <v>13331</v>
      </c>
      <c r="G1082" s="1" t="s">
        <v>13331</v>
      </c>
      <c r="H1082" s="1" t="s">
        <v>13331</v>
      </c>
      <c r="I1082" s="1" t="s">
        <v>13331</v>
      </c>
      <c r="J1082" s="1" t="s">
        <v>13331</v>
      </c>
      <c r="K1082" s="1" t="s">
        <v>13331</v>
      </c>
      <c r="L1082" s="1" t="s">
        <v>13331</v>
      </c>
      <c r="M1082" s="1" t="s">
        <v>13331</v>
      </c>
      <c r="N1082" s="1" t="s">
        <v>13331</v>
      </c>
      <c r="O1082" s="1" t="s">
        <v>13331</v>
      </c>
      <c r="P1082" s="1" t="s">
        <v>13331</v>
      </c>
    </row>
    <row r="1083" spans="1:16" ht="14.25">
      <c r="A1083" s="44">
        <v>1082</v>
      </c>
      <c r="B1083" s="1" t="s">
        <v>13332</v>
      </c>
      <c r="C1083" s="1" t="s">
        <v>13332</v>
      </c>
      <c r="D1083" s="1" t="s">
        <v>13332</v>
      </c>
      <c r="E1083" s="1" t="s">
        <v>13332</v>
      </c>
      <c r="F1083" s="1" t="s">
        <v>13332</v>
      </c>
      <c r="G1083" s="1" t="s">
        <v>13332</v>
      </c>
      <c r="H1083" s="1" t="s">
        <v>13332</v>
      </c>
      <c r="I1083" s="1" t="s">
        <v>13332</v>
      </c>
      <c r="J1083" s="1" t="s">
        <v>13332</v>
      </c>
      <c r="K1083" s="1" t="s">
        <v>13332</v>
      </c>
      <c r="L1083" s="1" t="s">
        <v>13332</v>
      </c>
      <c r="M1083" s="1" t="s">
        <v>13332</v>
      </c>
      <c r="N1083" s="1" t="s">
        <v>13332</v>
      </c>
      <c r="O1083" s="1" t="s">
        <v>13332</v>
      </c>
      <c r="P1083" s="1" t="s">
        <v>13332</v>
      </c>
    </row>
    <row r="1084" spans="1:16" ht="14.25">
      <c r="A1084" s="44">
        <v>1083</v>
      </c>
      <c r="B1084" s="1" t="s">
        <v>13333</v>
      </c>
      <c r="C1084" s="1" t="s">
        <v>13333</v>
      </c>
      <c r="D1084" s="1" t="s">
        <v>13333</v>
      </c>
      <c r="E1084" s="1" t="s">
        <v>13333</v>
      </c>
      <c r="F1084" s="1" t="s">
        <v>13333</v>
      </c>
      <c r="G1084" s="1" t="s">
        <v>13333</v>
      </c>
      <c r="H1084" s="1" t="s">
        <v>13333</v>
      </c>
      <c r="I1084" s="1" t="s">
        <v>13333</v>
      </c>
      <c r="J1084" s="1" t="s">
        <v>13333</v>
      </c>
      <c r="K1084" s="1" t="s">
        <v>13333</v>
      </c>
      <c r="L1084" s="1" t="s">
        <v>13333</v>
      </c>
      <c r="M1084" s="1" t="s">
        <v>13333</v>
      </c>
      <c r="N1084" s="1" t="s">
        <v>13333</v>
      </c>
      <c r="O1084" s="1" t="s">
        <v>13333</v>
      </c>
      <c r="P1084" s="1" t="s">
        <v>13333</v>
      </c>
    </row>
    <row r="1085" spans="1:16" ht="14.25">
      <c r="A1085" s="44">
        <v>1084</v>
      </c>
      <c r="B1085" s="1" t="s">
        <v>13334</v>
      </c>
      <c r="C1085" s="1" t="s">
        <v>13334</v>
      </c>
      <c r="D1085" s="1" t="s">
        <v>13334</v>
      </c>
      <c r="E1085" s="1" t="s">
        <v>13334</v>
      </c>
      <c r="F1085" s="1" t="s">
        <v>13334</v>
      </c>
      <c r="G1085" s="1" t="s">
        <v>13334</v>
      </c>
      <c r="H1085" s="1" t="s">
        <v>13334</v>
      </c>
      <c r="I1085" s="1" t="s">
        <v>13334</v>
      </c>
      <c r="J1085" s="1" t="s">
        <v>13334</v>
      </c>
      <c r="K1085" s="1" t="s">
        <v>13334</v>
      </c>
      <c r="L1085" s="1" t="s">
        <v>13334</v>
      </c>
      <c r="M1085" s="1" t="s">
        <v>13334</v>
      </c>
      <c r="N1085" s="1" t="s">
        <v>13334</v>
      </c>
      <c r="O1085" s="1" t="s">
        <v>13334</v>
      </c>
      <c r="P1085" s="1" t="s">
        <v>13334</v>
      </c>
    </row>
    <row r="1086" spans="1:16" ht="14.25">
      <c r="A1086" s="44">
        <v>1085</v>
      </c>
      <c r="B1086" s="1" t="s">
        <v>13335</v>
      </c>
      <c r="C1086" s="1" t="s">
        <v>13335</v>
      </c>
      <c r="D1086" s="1" t="s">
        <v>13335</v>
      </c>
      <c r="E1086" s="1" t="s">
        <v>13335</v>
      </c>
      <c r="F1086" s="1" t="s">
        <v>13335</v>
      </c>
      <c r="G1086" s="1" t="s">
        <v>13335</v>
      </c>
      <c r="H1086" s="1" t="s">
        <v>13335</v>
      </c>
      <c r="I1086" s="1" t="s">
        <v>13335</v>
      </c>
      <c r="J1086" s="1" t="s">
        <v>13335</v>
      </c>
      <c r="K1086" s="1" t="s">
        <v>13335</v>
      </c>
      <c r="L1086" s="1" t="s">
        <v>13335</v>
      </c>
      <c r="M1086" s="1" t="s">
        <v>13335</v>
      </c>
      <c r="N1086" s="1" t="s">
        <v>13335</v>
      </c>
      <c r="O1086" s="1" t="s">
        <v>13335</v>
      </c>
      <c r="P1086" s="1" t="s">
        <v>13335</v>
      </c>
    </row>
    <row r="1087" spans="1:16" ht="14.25">
      <c r="A1087" s="44">
        <v>1086</v>
      </c>
      <c r="B1087" s="1" t="s">
        <v>13336</v>
      </c>
      <c r="C1087" s="1" t="s">
        <v>13336</v>
      </c>
      <c r="D1087" s="1" t="s">
        <v>13336</v>
      </c>
      <c r="E1087" s="1" t="s">
        <v>13336</v>
      </c>
      <c r="F1087" s="1" t="s">
        <v>13336</v>
      </c>
      <c r="G1087" s="1" t="s">
        <v>13336</v>
      </c>
      <c r="H1087" s="1" t="s">
        <v>13336</v>
      </c>
      <c r="I1087" s="1" t="s">
        <v>13336</v>
      </c>
      <c r="J1087" s="1" t="s">
        <v>13336</v>
      </c>
      <c r="K1087" s="1" t="s">
        <v>13336</v>
      </c>
      <c r="L1087" s="1" t="s">
        <v>13336</v>
      </c>
      <c r="M1087" s="1" t="s">
        <v>13336</v>
      </c>
      <c r="N1087" s="1" t="s">
        <v>13336</v>
      </c>
      <c r="O1087" s="1" t="s">
        <v>13336</v>
      </c>
      <c r="P1087" s="1" t="s">
        <v>13336</v>
      </c>
    </row>
    <row r="1088" spans="1:16" ht="14.25">
      <c r="A1088" s="44">
        <v>1087</v>
      </c>
      <c r="B1088" s="1" t="s">
        <v>13337</v>
      </c>
      <c r="C1088" s="1" t="s">
        <v>13337</v>
      </c>
      <c r="D1088" s="1" t="s">
        <v>13337</v>
      </c>
      <c r="E1088" s="1" t="s">
        <v>13337</v>
      </c>
      <c r="F1088" s="1" t="s">
        <v>13337</v>
      </c>
      <c r="G1088" s="1" t="s">
        <v>13337</v>
      </c>
      <c r="H1088" s="1" t="s">
        <v>13337</v>
      </c>
      <c r="I1088" s="1" t="s">
        <v>13337</v>
      </c>
      <c r="J1088" s="1" t="s">
        <v>13337</v>
      </c>
      <c r="K1088" s="1" t="s">
        <v>13337</v>
      </c>
      <c r="L1088" s="1" t="s">
        <v>13337</v>
      </c>
      <c r="M1088" s="1" t="s">
        <v>13337</v>
      </c>
      <c r="N1088" s="1" t="s">
        <v>13337</v>
      </c>
      <c r="O1088" s="1" t="s">
        <v>13337</v>
      </c>
      <c r="P1088" s="1" t="s">
        <v>13337</v>
      </c>
    </row>
    <row r="1089" spans="1:16" ht="14.25">
      <c r="A1089" s="44">
        <v>1088</v>
      </c>
      <c r="B1089" s="1" t="s">
        <v>13338</v>
      </c>
      <c r="C1089" s="1" t="s">
        <v>13338</v>
      </c>
      <c r="D1089" s="1" t="s">
        <v>13338</v>
      </c>
      <c r="E1089" s="1" t="s">
        <v>13338</v>
      </c>
      <c r="F1089" s="1" t="s">
        <v>13338</v>
      </c>
      <c r="G1089" s="1" t="s">
        <v>13338</v>
      </c>
      <c r="H1089" s="1" t="s">
        <v>13338</v>
      </c>
      <c r="I1089" s="1" t="s">
        <v>13338</v>
      </c>
      <c r="J1089" s="1" t="s">
        <v>13338</v>
      </c>
      <c r="K1089" s="1" t="s">
        <v>13338</v>
      </c>
      <c r="L1089" s="1" t="s">
        <v>13338</v>
      </c>
      <c r="M1089" s="1" t="s">
        <v>13338</v>
      </c>
      <c r="N1089" s="1" t="s">
        <v>13338</v>
      </c>
      <c r="O1089" s="1" t="s">
        <v>13338</v>
      </c>
      <c r="P1089" s="1" t="s">
        <v>13338</v>
      </c>
    </row>
    <row r="1090" spans="1:16" ht="14.25">
      <c r="A1090" s="44">
        <v>1089</v>
      </c>
      <c r="B1090" s="1" t="s">
        <v>13339</v>
      </c>
      <c r="C1090" s="1" t="s">
        <v>13339</v>
      </c>
      <c r="D1090" s="1" t="s">
        <v>13339</v>
      </c>
      <c r="E1090" s="1" t="s">
        <v>13339</v>
      </c>
      <c r="F1090" s="1" t="s">
        <v>13339</v>
      </c>
      <c r="G1090" s="1" t="s">
        <v>13339</v>
      </c>
      <c r="H1090" s="1" t="s">
        <v>13339</v>
      </c>
      <c r="I1090" s="1" t="s">
        <v>13339</v>
      </c>
      <c r="J1090" s="1" t="s">
        <v>13339</v>
      </c>
      <c r="K1090" s="1" t="s">
        <v>13339</v>
      </c>
      <c r="L1090" s="1" t="s">
        <v>13339</v>
      </c>
      <c r="M1090" s="1" t="s">
        <v>13339</v>
      </c>
      <c r="N1090" s="1" t="s">
        <v>13339</v>
      </c>
      <c r="O1090" s="1" t="s">
        <v>13339</v>
      </c>
      <c r="P1090" s="1" t="s">
        <v>13339</v>
      </c>
    </row>
    <row r="1091" spans="1:16" ht="14.25">
      <c r="A1091" s="44">
        <v>1090</v>
      </c>
      <c r="B1091" s="1" t="s">
        <v>13340</v>
      </c>
      <c r="C1091" s="1" t="s">
        <v>13340</v>
      </c>
      <c r="D1091" s="1" t="s">
        <v>13340</v>
      </c>
      <c r="E1091" s="1" t="s">
        <v>13340</v>
      </c>
      <c r="F1091" s="1" t="s">
        <v>13340</v>
      </c>
      <c r="G1091" s="1" t="s">
        <v>13340</v>
      </c>
      <c r="H1091" s="1" t="s">
        <v>13340</v>
      </c>
      <c r="I1091" s="1" t="s">
        <v>13340</v>
      </c>
      <c r="J1091" s="1" t="s">
        <v>13340</v>
      </c>
      <c r="K1091" s="1" t="s">
        <v>13340</v>
      </c>
      <c r="L1091" s="1" t="s">
        <v>13340</v>
      </c>
      <c r="M1091" s="1" t="s">
        <v>13340</v>
      </c>
      <c r="N1091" s="1" t="s">
        <v>13340</v>
      </c>
      <c r="O1091" s="1" t="s">
        <v>13340</v>
      </c>
      <c r="P1091" s="1" t="s">
        <v>13340</v>
      </c>
    </row>
    <row r="1092" spans="1:16" ht="14.25">
      <c r="A1092" s="44">
        <v>1091</v>
      </c>
      <c r="B1092" s="1" t="s">
        <v>13341</v>
      </c>
      <c r="C1092" s="1" t="s">
        <v>13341</v>
      </c>
      <c r="D1092" s="1" t="s">
        <v>13341</v>
      </c>
      <c r="E1092" s="1" t="s">
        <v>13341</v>
      </c>
      <c r="F1092" s="1" t="s">
        <v>13341</v>
      </c>
      <c r="G1092" s="1" t="s">
        <v>13341</v>
      </c>
      <c r="H1092" s="1" t="s">
        <v>13341</v>
      </c>
      <c r="I1092" s="1" t="s">
        <v>13341</v>
      </c>
      <c r="J1092" s="1" t="s">
        <v>13341</v>
      </c>
      <c r="K1092" s="1" t="s">
        <v>13341</v>
      </c>
      <c r="L1092" s="1" t="s">
        <v>13341</v>
      </c>
      <c r="M1092" s="1" t="s">
        <v>13341</v>
      </c>
      <c r="N1092" s="1" t="s">
        <v>13341</v>
      </c>
      <c r="O1092" s="1" t="s">
        <v>13341</v>
      </c>
      <c r="P1092" s="1" t="s">
        <v>13341</v>
      </c>
    </row>
    <row r="1093" spans="1:16" ht="14.25">
      <c r="A1093" s="44">
        <v>1092</v>
      </c>
      <c r="B1093" s="1" t="s">
        <v>13342</v>
      </c>
      <c r="C1093" s="1" t="s">
        <v>13342</v>
      </c>
      <c r="D1093" s="1" t="s">
        <v>13342</v>
      </c>
      <c r="E1093" s="1" t="s">
        <v>13342</v>
      </c>
      <c r="F1093" s="1" t="s">
        <v>13342</v>
      </c>
      <c r="G1093" s="1" t="s">
        <v>13342</v>
      </c>
      <c r="H1093" s="1" t="s">
        <v>13342</v>
      </c>
      <c r="I1093" s="1" t="s">
        <v>13342</v>
      </c>
      <c r="J1093" s="1" t="s">
        <v>13342</v>
      </c>
      <c r="K1093" s="1" t="s">
        <v>13342</v>
      </c>
      <c r="L1093" s="1" t="s">
        <v>13342</v>
      </c>
      <c r="M1093" s="1" t="s">
        <v>13342</v>
      </c>
      <c r="N1093" s="1" t="s">
        <v>13342</v>
      </c>
      <c r="O1093" s="1" t="s">
        <v>13342</v>
      </c>
      <c r="P1093" s="1" t="s">
        <v>13342</v>
      </c>
    </row>
    <row r="1094" spans="1:16" ht="14.25">
      <c r="A1094" s="44">
        <v>1093</v>
      </c>
      <c r="B1094" s="1" t="s">
        <v>13343</v>
      </c>
      <c r="C1094" s="1" t="s">
        <v>13343</v>
      </c>
      <c r="D1094" s="1" t="s">
        <v>13343</v>
      </c>
      <c r="E1094" s="1" t="s">
        <v>13343</v>
      </c>
      <c r="F1094" s="1" t="s">
        <v>13343</v>
      </c>
      <c r="G1094" s="1" t="s">
        <v>13343</v>
      </c>
      <c r="H1094" s="1" t="s">
        <v>13343</v>
      </c>
      <c r="I1094" s="1" t="s">
        <v>13343</v>
      </c>
      <c r="J1094" s="1" t="s">
        <v>13343</v>
      </c>
      <c r="K1094" s="1" t="s">
        <v>13343</v>
      </c>
      <c r="L1094" s="1" t="s">
        <v>13343</v>
      </c>
      <c r="M1094" s="1" t="s">
        <v>13343</v>
      </c>
      <c r="N1094" s="1" t="s">
        <v>13343</v>
      </c>
      <c r="O1094" s="1" t="s">
        <v>13343</v>
      </c>
      <c r="P1094" s="1" t="s">
        <v>13343</v>
      </c>
    </row>
    <row r="1095" spans="1:16" ht="14.25">
      <c r="A1095" s="44">
        <v>1094</v>
      </c>
      <c r="B1095" s="1" t="s">
        <v>13344</v>
      </c>
      <c r="C1095" s="1">
        <v>1</v>
      </c>
      <c r="D1095" s="1">
        <v>1</v>
      </c>
      <c r="E1095" s="1">
        <v>1</v>
      </c>
      <c r="F1095" s="1">
        <v>1</v>
      </c>
      <c r="G1095" s="1">
        <v>1</v>
      </c>
      <c r="H1095" s="1">
        <v>1</v>
      </c>
      <c r="I1095" s="1">
        <v>1</v>
      </c>
      <c r="J1095" s="1">
        <v>1</v>
      </c>
      <c r="K1095" s="1">
        <v>1</v>
      </c>
      <c r="L1095" s="1">
        <v>1</v>
      </c>
      <c r="M1095" s="1">
        <v>1</v>
      </c>
      <c r="N1095" s="1">
        <v>1</v>
      </c>
      <c r="O1095" s="1">
        <v>1</v>
      </c>
      <c r="P1095" s="1" t="s">
        <v>13344</v>
      </c>
    </row>
    <row r="1096" spans="1:16" ht="14.25">
      <c r="A1096" s="44">
        <v>1095</v>
      </c>
      <c r="B1096" s="1" t="s">
        <v>13345</v>
      </c>
      <c r="C1096" s="1">
        <v>2</v>
      </c>
      <c r="D1096" s="1">
        <v>2</v>
      </c>
      <c r="E1096" s="1">
        <v>2</v>
      </c>
      <c r="F1096" s="1">
        <v>2</v>
      </c>
      <c r="G1096" s="1">
        <v>2</v>
      </c>
      <c r="H1096" s="1">
        <v>2</v>
      </c>
      <c r="I1096" s="1">
        <v>2</v>
      </c>
      <c r="J1096" s="1">
        <v>2</v>
      </c>
      <c r="K1096" s="1">
        <v>2</v>
      </c>
      <c r="L1096" s="1">
        <v>2</v>
      </c>
      <c r="M1096" s="1">
        <v>2</v>
      </c>
      <c r="N1096" s="1">
        <v>2</v>
      </c>
      <c r="O1096" s="1">
        <v>2</v>
      </c>
      <c r="P1096" s="1" t="s">
        <v>13345</v>
      </c>
    </row>
    <row r="1097" spans="1:16" ht="14.25">
      <c r="A1097" s="44">
        <v>1096</v>
      </c>
      <c r="B1097" s="1" t="s">
        <v>13346</v>
      </c>
      <c r="C1097" s="1">
        <v>3</v>
      </c>
      <c r="D1097" s="1">
        <v>3</v>
      </c>
      <c r="E1097" s="1">
        <v>3</v>
      </c>
      <c r="F1097" s="1">
        <v>3</v>
      </c>
      <c r="G1097" s="1">
        <v>3</v>
      </c>
      <c r="H1097" s="1">
        <v>3</v>
      </c>
      <c r="I1097" s="1">
        <v>3</v>
      </c>
      <c r="J1097" s="1">
        <v>3</v>
      </c>
      <c r="K1097" s="1">
        <v>3</v>
      </c>
      <c r="L1097" s="1">
        <v>3</v>
      </c>
      <c r="M1097" s="1">
        <v>3</v>
      </c>
      <c r="N1097" s="1">
        <v>3</v>
      </c>
      <c r="O1097" s="1">
        <v>3</v>
      </c>
      <c r="P1097" s="1" t="s">
        <v>13346</v>
      </c>
    </row>
    <row r="1098" spans="1:16" ht="14.25">
      <c r="A1098" s="44">
        <v>1097</v>
      </c>
      <c r="B1098" s="1" t="s">
        <v>13347</v>
      </c>
      <c r="C1098" s="1">
        <v>4</v>
      </c>
      <c r="D1098" s="1">
        <v>4</v>
      </c>
      <c r="E1098" s="1">
        <v>4</v>
      </c>
      <c r="F1098" s="1">
        <v>4</v>
      </c>
      <c r="G1098" s="1">
        <v>4</v>
      </c>
      <c r="H1098" s="1">
        <v>4</v>
      </c>
      <c r="I1098" s="1">
        <v>4</v>
      </c>
      <c r="J1098" s="1">
        <v>4</v>
      </c>
      <c r="K1098" s="1">
        <v>4</v>
      </c>
      <c r="L1098" s="1">
        <v>4</v>
      </c>
      <c r="M1098" s="1">
        <v>4</v>
      </c>
      <c r="N1098" s="1">
        <v>4</v>
      </c>
      <c r="O1098" s="1">
        <v>4</v>
      </c>
      <c r="P1098" s="1" t="s">
        <v>13347</v>
      </c>
    </row>
    <row r="1099" spans="1:16" ht="14.25">
      <c r="A1099" s="44">
        <v>1098</v>
      </c>
      <c r="B1099" s="1" t="s">
        <v>13348</v>
      </c>
      <c r="C1099" s="1">
        <v>5</v>
      </c>
      <c r="D1099" s="1">
        <v>5</v>
      </c>
      <c r="E1099" s="1">
        <v>5</v>
      </c>
      <c r="F1099" s="1">
        <v>5</v>
      </c>
      <c r="G1099" s="1">
        <v>5</v>
      </c>
      <c r="H1099" s="1">
        <v>5</v>
      </c>
      <c r="I1099" s="1">
        <v>5</v>
      </c>
      <c r="J1099" s="1">
        <v>5</v>
      </c>
      <c r="K1099" s="1">
        <v>5</v>
      </c>
      <c r="L1099" s="1">
        <v>5</v>
      </c>
      <c r="M1099" s="1">
        <v>5</v>
      </c>
      <c r="N1099" s="1">
        <v>5</v>
      </c>
      <c r="O1099" s="1">
        <v>5</v>
      </c>
      <c r="P1099" s="1" t="s">
        <v>13348</v>
      </c>
    </row>
    <row r="1100" spans="1:16" ht="14.25">
      <c r="A1100" s="44">
        <v>1099</v>
      </c>
      <c r="B1100" s="1" t="s">
        <v>13349</v>
      </c>
      <c r="C1100" s="1">
        <v>6</v>
      </c>
      <c r="D1100" s="1">
        <v>6</v>
      </c>
      <c r="E1100" s="1">
        <v>6</v>
      </c>
      <c r="F1100" s="1">
        <v>6</v>
      </c>
      <c r="G1100" s="1">
        <v>6</v>
      </c>
      <c r="H1100" s="1">
        <v>6</v>
      </c>
      <c r="I1100" s="1">
        <v>6</v>
      </c>
      <c r="J1100" s="1">
        <v>6</v>
      </c>
      <c r="K1100" s="1">
        <v>6</v>
      </c>
      <c r="L1100" s="1">
        <v>6</v>
      </c>
      <c r="M1100" s="1">
        <v>6</v>
      </c>
      <c r="N1100" s="1">
        <v>6</v>
      </c>
      <c r="O1100" s="1">
        <v>6</v>
      </c>
      <c r="P1100" s="1" t="s">
        <v>13349</v>
      </c>
    </row>
    <row r="1101" spans="1:16" ht="14.25">
      <c r="A1101" s="44">
        <v>1100</v>
      </c>
      <c r="B1101" s="1" t="s">
        <v>13350</v>
      </c>
      <c r="C1101" s="1">
        <v>7</v>
      </c>
      <c r="D1101" s="1">
        <v>7</v>
      </c>
      <c r="E1101" s="1">
        <v>7</v>
      </c>
      <c r="F1101" s="1">
        <v>7</v>
      </c>
      <c r="G1101" s="1">
        <v>7</v>
      </c>
      <c r="H1101" s="1">
        <v>7</v>
      </c>
      <c r="I1101" s="1">
        <v>7</v>
      </c>
      <c r="J1101" s="1">
        <v>7</v>
      </c>
      <c r="K1101" s="1">
        <v>7</v>
      </c>
      <c r="L1101" s="1">
        <v>7</v>
      </c>
      <c r="M1101" s="1">
        <v>7</v>
      </c>
      <c r="N1101" s="1">
        <v>7</v>
      </c>
      <c r="O1101" s="1">
        <v>7</v>
      </c>
      <c r="P1101" s="1" t="s">
        <v>13350</v>
      </c>
    </row>
    <row r="1102" spans="1:16" ht="14.25">
      <c r="A1102" s="44">
        <v>1101</v>
      </c>
      <c r="B1102" s="1" t="s">
        <v>13351</v>
      </c>
      <c r="C1102" s="1">
        <v>8</v>
      </c>
      <c r="D1102" s="1">
        <v>8</v>
      </c>
      <c r="E1102" s="1">
        <v>8</v>
      </c>
      <c r="F1102" s="1">
        <v>8</v>
      </c>
      <c r="G1102" s="1">
        <v>8</v>
      </c>
      <c r="H1102" s="1">
        <v>8</v>
      </c>
      <c r="I1102" s="1">
        <v>8</v>
      </c>
      <c r="J1102" s="1">
        <v>8</v>
      </c>
      <c r="K1102" s="1">
        <v>8</v>
      </c>
      <c r="L1102" s="1">
        <v>8</v>
      </c>
      <c r="M1102" s="1">
        <v>8</v>
      </c>
      <c r="N1102" s="1">
        <v>8</v>
      </c>
      <c r="O1102" s="1">
        <v>8</v>
      </c>
      <c r="P1102" s="1" t="s">
        <v>13351</v>
      </c>
    </row>
    <row r="1103" spans="1:16" ht="14.25">
      <c r="A1103" s="44">
        <v>1102</v>
      </c>
      <c r="B1103" s="1" t="s">
        <v>13352</v>
      </c>
      <c r="C1103" s="1">
        <v>9</v>
      </c>
      <c r="D1103" s="1">
        <v>9</v>
      </c>
      <c r="E1103" s="1">
        <v>9</v>
      </c>
      <c r="F1103" s="1">
        <v>9</v>
      </c>
      <c r="G1103" s="1">
        <v>9</v>
      </c>
      <c r="H1103" s="1">
        <v>9</v>
      </c>
      <c r="I1103" s="1">
        <v>9</v>
      </c>
      <c r="J1103" s="1">
        <v>9</v>
      </c>
      <c r="K1103" s="1">
        <v>9</v>
      </c>
      <c r="L1103" s="1">
        <v>9</v>
      </c>
      <c r="M1103" s="1">
        <v>9</v>
      </c>
      <c r="N1103" s="1">
        <v>9</v>
      </c>
      <c r="O1103" s="1">
        <v>9</v>
      </c>
      <c r="P1103" s="1" t="s">
        <v>13352</v>
      </c>
    </row>
    <row r="1104" spans="1:16" ht="14.25">
      <c r="A1104" s="44">
        <v>1103</v>
      </c>
      <c r="B1104" s="1" t="s">
        <v>13353</v>
      </c>
      <c r="C1104" s="1">
        <v>10</v>
      </c>
      <c r="D1104" s="1">
        <v>10</v>
      </c>
      <c r="E1104" s="1">
        <v>10</v>
      </c>
      <c r="F1104" s="1">
        <v>10</v>
      </c>
      <c r="G1104" s="1">
        <v>10</v>
      </c>
      <c r="H1104" s="1">
        <v>10</v>
      </c>
      <c r="I1104" s="1">
        <v>10</v>
      </c>
      <c r="J1104" s="1">
        <v>10</v>
      </c>
      <c r="K1104" s="1">
        <v>10</v>
      </c>
      <c r="L1104" s="1">
        <v>10</v>
      </c>
      <c r="M1104" s="1">
        <v>10</v>
      </c>
      <c r="N1104" s="1">
        <v>10</v>
      </c>
      <c r="O1104" s="1">
        <v>10</v>
      </c>
      <c r="P1104" s="1" t="s">
        <v>13353</v>
      </c>
    </row>
    <row r="1105" spans="1:16" ht="14.25">
      <c r="A1105" s="44">
        <v>1104</v>
      </c>
      <c r="B1105" s="1" t="s">
        <v>13354</v>
      </c>
      <c r="C1105" s="1">
        <v>11</v>
      </c>
      <c r="D1105" s="1">
        <v>11</v>
      </c>
      <c r="E1105" s="1">
        <v>11</v>
      </c>
      <c r="F1105" s="1">
        <v>11</v>
      </c>
      <c r="G1105" s="1">
        <v>11</v>
      </c>
      <c r="H1105" s="1">
        <v>11</v>
      </c>
      <c r="I1105" s="1">
        <v>11</v>
      </c>
      <c r="J1105" s="1">
        <v>11</v>
      </c>
      <c r="K1105" s="1">
        <v>11</v>
      </c>
      <c r="L1105" s="1">
        <v>11</v>
      </c>
      <c r="M1105" s="1">
        <v>11</v>
      </c>
      <c r="N1105" s="1">
        <v>11</v>
      </c>
      <c r="O1105" s="1">
        <v>11</v>
      </c>
      <c r="P1105" s="1" t="s">
        <v>13354</v>
      </c>
    </row>
    <row r="1106" spans="1:16" ht="14.25">
      <c r="A1106" s="44">
        <v>1105</v>
      </c>
      <c r="B1106" s="1" t="s">
        <v>13355</v>
      </c>
      <c r="C1106" s="1">
        <v>12</v>
      </c>
      <c r="D1106" s="1">
        <v>12</v>
      </c>
      <c r="E1106" s="1">
        <v>12</v>
      </c>
      <c r="F1106" s="1">
        <v>12</v>
      </c>
      <c r="G1106" s="1">
        <v>12</v>
      </c>
      <c r="H1106" s="1">
        <v>12</v>
      </c>
      <c r="I1106" s="1">
        <v>12</v>
      </c>
      <c r="J1106" s="1">
        <v>12</v>
      </c>
      <c r="K1106" s="1">
        <v>12</v>
      </c>
      <c r="L1106" s="1">
        <v>12</v>
      </c>
      <c r="M1106" s="1">
        <v>12</v>
      </c>
      <c r="N1106" s="1">
        <v>12</v>
      </c>
      <c r="O1106" s="1">
        <v>12</v>
      </c>
      <c r="P1106" s="1" t="s">
        <v>13355</v>
      </c>
    </row>
    <row r="1107" spans="1:16" ht="14.25">
      <c r="A1107" s="44">
        <v>1106</v>
      </c>
      <c r="B1107" s="1" t="s">
        <v>13356</v>
      </c>
      <c r="C1107" s="1">
        <v>13</v>
      </c>
      <c r="D1107" s="1">
        <v>13</v>
      </c>
      <c r="E1107" s="1">
        <v>13</v>
      </c>
      <c r="F1107" s="1">
        <v>13</v>
      </c>
      <c r="G1107" s="1">
        <v>13</v>
      </c>
      <c r="H1107" s="1">
        <v>13</v>
      </c>
      <c r="I1107" s="1">
        <v>13</v>
      </c>
      <c r="J1107" s="1">
        <v>13</v>
      </c>
      <c r="K1107" s="1">
        <v>13</v>
      </c>
      <c r="L1107" s="1">
        <v>13</v>
      </c>
      <c r="M1107" s="1">
        <v>13</v>
      </c>
      <c r="N1107" s="1">
        <v>13</v>
      </c>
      <c r="O1107" s="1">
        <v>13</v>
      </c>
      <c r="P1107" s="1" t="s">
        <v>13356</v>
      </c>
    </row>
    <row r="1108" spans="1:16" ht="14.25">
      <c r="A1108" s="44">
        <v>1107</v>
      </c>
      <c r="B1108" s="1" t="s">
        <v>13357</v>
      </c>
      <c r="C1108" s="1">
        <v>14</v>
      </c>
      <c r="D1108" s="1">
        <v>14</v>
      </c>
      <c r="E1108" s="1">
        <v>14</v>
      </c>
      <c r="F1108" s="1">
        <v>14</v>
      </c>
      <c r="G1108" s="1">
        <v>14</v>
      </c>
      <c r="H1108" s="1">
        <v>14</v>
      </c>
      <c r="I1108" s="1">
        <v>14</v>
      </c>
      <c r="J1108" s="1">
        <v>14</v>
      </c>
      <c r="K1108" s="1">
        <v>14</v>
      </c>
      <c r="L1108" s="1">
        <v>14</v>
      </c>
      <c r="M1108" s="1">
        <v>14</v>
      </c>
      <c r="N1108" s="1">
        <v>14</v>
      </c>
      <c r="O1108" s="1">
        <v>14</v>
      </c>
      <c r="P1108" s="1" t="s">
        <v>13357</v>
      </c>
    </row>
    <row r="1109" spans="1:16" ht="14.25">
      <c r="A1109" s="44">
        <v>1108</v>
      </c>
      <c r="B1109" s="1" t="s">
        <v>13358</v>
      </c>
      <c r="C1109" s="1">
        <v>15</v>
      </c>
      <c r="D1109" s="1">
        <v>15</v>
      </c>
      <c r="E1109" s="1">
        <v>15</v>
      </c>
      <c r="F1109" s="1">
        <v>15</v>
      </c>
      <c r="G1109" s="1">
        <v>15</v>
      </c>
      <c r="H1109" s="1">
        <v>15</v>
      </c>
      <c r="I1109" s="1">
        <v>15</v>
      </c>
      <c r="J1109" s="1">
        <v>15</v>
      </c>
      <c r="K1109" s="1">
        <v>15</v>
      </c>
      <c r="L1109" s="1">
        <v>15</v>
      </c>
      <c r="M1109" s="1">
        <v>15</v>
      </c>
      <c r="N1109" s="1">
        <v>15</v>
      </c>
      <c r="O1109" s="1">
        <v>15</v>
      </c>
      <c r="P1109" s="1" t="s">
        <v>13358</v>
      </c>
    </row>
    <row r="1110" spans="1:16" ht="14.25">
      <c r="A1110" s="44">
        <v>1109</v>
      </c>
      <c r="B1110" s="1" t="s">
        <v>13359</v>
      </c>
      <c r="C1110" s="1">
        <v>16</v>
      </c>
      <c r="D1110" s="1">
        <v>16</v>
      </c>
      <c r="E1110" s="1">
        <v>16</v>
      </c>
      <c r="F1110" s="1">
        <v>16</v>
      </c>
      <c r="G1110" s="1">
        <v>16</v>
      </c>
      <c r="H1110" s="1">
        <v>16</v>
      </c>
      <c r="I1110" s="1">
        <v>16</v>
      </c>
      <c r="J1110" s="1">
        <v>16</v>
      </c>
      <c r="K1110" s="1">
        <v>16</v>
      </c>
      <c r="L1110" s="1">
        <v>16</v>
      </c>
      <c r="M1110" s="1">
        <v>16</v>
      </c>
      <c r="N1110" s="1">
        <v>16</v>
      </c>
      <c r="O1110" s="1">
        <v>16</v>
      </c>
      <c r="P1110" s="1" t="s">
        <v>13359</v>
      </c>
    </row>
    <row r="1111" spans="1:16" ht="14.25">
      <c r="A1111" s="44">
        <v>1110</v>
      </c>
      <c r="B1111" s="1" t="s">
        <v>13360</v>
      </c>
      <c r="C1111" s="1">
        <v>17</v>
      </c>
      <c r="D1111" s="1">
        <v>17</v>
      </c>
      <c r="E1111" s="1">
        <v>17</v>
      </c>
      <c r="F1111" s="1">
        <v>17</v>
      </c>
      <c r="G1111" s="1">
        <v>17</v>
      </c>
      <c r="H1111" s="1">
        <v>17</v>
      </c>
      <c r="I1111" s="1">
        <v>17</v>
      </c>
      <c r="J1111" s="1">
        <v>17</v>
      </c>
      <c r="K1111" s="1">
        <v>17</v>
      </c>
      <c r="L1111" s="1">
        <v>17</v>
      </c>
      <c r="M1111" s="1">
        <v>17</v>
      </c>
      <c r="N1111" s="1">
        <v>17</v>
      </c>
      <c r="O1111" s="1">
        <v>17</v>
      </c>
      <c r="P1111" s="1" t="s">
        <v>13360</v>
      </c>
    </row>
    <row r="1112" spans="1:16" ht="14.25">
      <c r="A1112" s="44">
        <v>1111</v>
      </c>
      <c r="B1112" s="1" t="s">
        <v>13361</v>
      </c>
      <c r="C1112" s="1">
        <v>18</v>
      </c>
      <c r="D1112" s="1">
        <v>18</v>
      </c>
      <c r="E1112" s="1">
        <v>18</v>
      </c>
      <c r="F1112" s="1">
        <v>18</v>
      </c>
      <c r="G1112" s="1">
        <v>18</v>
      </c>
      <c r="H1112" s="1">
        <v>18</v>
      </c>
      <c r="I1112" s="1">
        <v>18</v>
      </c>
      <c r="J1112" s="1">
        <v>18</v>
      </c>
      <c r="K1112" s="1">
        <v>18</v>
      </c>
      <c r="L1112" s="1">
        <v>18</v>
      </c>
      <c r="M1112" s="1">
        <v>18</v>
      </c>
      <c r="N1112" s="1">
        <v>18</v>
      </c>
      <c r="O1112" s="1">
        <v>18</v>
      </c>
      <c r="P1112" s="1" t="s">
        <v>13361</v>
      </c>
    </row>
    <row r="1113" spans="1:16" ht="14.25">
      <c r="A1113" s="44">
        <v>1112</v>
      </c>
      <c r="B1113" s="1" t="s">
        <v>13362</v>
      </c>
      <c r="C1113" s="1">
        <v>19</v>
      </c>
      <c r="D1113" s="1">
        <v>19</v>
      </c>
      <c r="E1113" s="1">
        <v>19</v>
      </c>
      <c r="F1113" s="1">
        <v>19</v>
      </c>
      <c r="G1113" s="1">
        <v>19</v>
      </c>
      <c r="H1113" s="1">
        <v>19</v>
      </c>
      <c r="I1113" s="1">
        <v>19</v>
      </c>
      <c r="J1113" s="1">
        <v>19</v>
      </c>
      <c r="K1113" s="1">
        <v>19</v>
      </c>
      <c r="L1113" s="1">
        <v>19</v>
      </c>
      <c r="M1113" s="1">
        <v>19</v>
      </c>
      <c r="N1113" s="1">
        <v>19</v>
      </c>
      <c r="O1113" s="1">
        <v>19</v>
      </c>
      <c r="P1113" s="1" t="s">
        <v>13362</v>
      </c>
    </row>
    <row r="1114" spans="1:16" ht="14.25">
      <c r="A1114" s="44">
        <v>1113</v>
      </c>
      <c r="B1114" s="1" t="s">
        <v>13363</v>
      </c>
      <c r="C1114" s="1">
        <v>20</v>
      </c>
      <c r="D1114" s="1">
        <v>20</v>
      </c>
      <c r="E1114" s="1">
        <v>20</v>
      </c>
      <c r="F1114" s="1">
        <v>20</v>
      </c>
      <c r="G1114" s="1">
        <v>20</v>
      </c>
      <c r="H1114" s="1">
        <v>20</v>
      </c>
      <c r="I1114" s="1">
        <v>20</v>
      </c>
      <c r="J1114" s="1">
        <v>20</v>
      </c>
      <c r="K1114" s="1">
        <v>20</v>
      </c>
      <c r="L1114" s="1">
        <v>20</v>
      </c>
      <c r="M1114" s="1">
        <v>20</v>
      </c>
      <c r="N1114" s="1">
        <v>20</v>
      </c>
      <c r="O1114" s="1">
        <v>20</v>
      </c>
      <c r="P1114" s="1" t="s">
        <v>13363</v>
      </c>
    </row>
    <row r="1115" spans="1:16" ht="14.25">
      <c r="A1115" s="44">
        <v>1114</v>
      </c>
      <c r="B1115" s="1" t="s">
        <v>13364</v>
      </c>
      <c r="C1115" s="1">
        <v>21</v>
      </c>
      <c r="D1115" s="1">
        <v>21</v>
      </c>
      <c r="E1115" s="1">
        <v>21</v>
      </c>
      <c r="F1115" s="1">
        <v>21</v>
      </c>
      <c r="G1115" s="1">
        <v>21</v>
      </c>
      <c r="H1115" s="1">
        <v>21</v>
      </c>
      <c r="I1115" s="1">
        <v>21</v>
      </c>
      <c r="J1115" s="1">
        <v>21</v>
      </c>
      <c r="K1115" s="1">
        <v>21</v>
      </c>
      <c r="L1115" s="1">
        <v>21</v>
      </c>
      <c r="M1115" s="1">
        <v>21</v>
      </c>
      <c r="N1115" s="1">
        <v>21</v>
      </c>
      <c r="O1115" s="1">
        <v>21</v>
      </c>
      <c r="P1115" s="1" t="s">
        <v>13364</v>
      </c>
    </row>
    <row r="1116" spans="1:16" ht="14.25">
      <c r="A1116" s="44">
        <v>1115</v>
      </c>
      <c r="B1116" s="1" t="s">
        <v>13365</v>
      </c>
      <c r="C1116" s="1">
        <v>22</v>
      </c>
      <c r="D1116" s="1">
        <v>22</v>
      </c>
      <c r="E1116" s="1">
        <v>22</v>
      </c>
      <c r="F1116" s="1">
        <v>22</v>
      </c>
      <c r="G1116" s="1">
        <v>22</v>
      </c>
      <c r="H1116" s="1">
        <v>22</v>
      </c>
      <c r="I1116" s="1">
        <v>22</v>
      </c>
      <c r="J1116" s="1">
        <v>22</v>
      </c>
      <c r="K1116" s="1">
        <v>22</v>
      </c>
      <c r="L1116" s="1">
        <v>22</v>
      </c>
      <c r="M1116" s="1">
        <v>22</v>
      </c>
      <c r="N1116" s="1">
        <v>22</v>
      </c>
      <c r="O1116" s="1">
        <v>22</v>
      </c>
      <c r="P1116" s="1" t="s">
        <v>13365</v>
      </c>
    </row>
    <row r="1117" spans="1:16" ht="14.25">
      <c r="A1117" s="44">
        <v>1116</v>
      </c>
      <c r="B1117" s="1" t="s">
        <v>13366</v>
      </c>
      <c r="C1117" s="1">
        <v>23</v>
      </c>
      <c r="D1117" s="1">
        <v>23</v>
      </c>
      <c r="E1117" s="1">
        <v>23</v>
      </c>
      <c r="F1117" s="1">
        <v>23</v>
      </c>
      <c r="G1117" s="1">
        <v>23</v>
      </c>
      <c r="H1117" s="1">
        <v>23</v>
      </c>
      <c r="I1117" s="1">
        <v>23</v>
      </c>
      <c r="J1117" s="1">
        <v>23</v>
      </c>
      <c r="K1117" s="1">
        <v>23</v>
      </c>
      <c r="L1117" s="1">
        <v>23</v>
      </c>
      <c r="M1117" s="1">
        <v>23</v>
      </c>
      <c r="N1117" s="1">
        <v>23</v>
      </c>
      <c r="O1117" s="1">
        <v>23</v>
      </c>
      <c r="P1117" s="1" t="s">
        <v>13366</v>
      </c>
    </row>
    <row r="1118" spans="1:16" ht="14.25">
      <c r="A1118" s="44">
        <v>1117</v>
      </c>
      <c r="B1118" s="1" t="s">
        <v>13367</v>
      </c>
      <c r="C1118" s="1">
        <v>24</v>
      </c>
      <c r="D1118" s="1">
        <v>24</v>
      </c>
      <c r="E1118" s="1">
        <v>24</v>
      </c>
      <c r="F1118" s="1">
        <v>24</v>
      </c>
      <c r="G1118" s="1">
        <v>24</v>
      </c>
      <c r="H1118" s="1">
        <v>24</v>
      </c>
      <c r="I1118" s="1">
        <v>24</v>
      </c>
      <c r="J1118" s="1">
        <v>24</v>
      </c>
      <c r="K1118" s="1">
        <v>24</v>
      </c>
      <c r="L1118" s="1">
        <v>24</v>
      </c>
      <c r="M1118" s="1">
        <v>24</v>
      </c>
      <c r="N1118" s="1">
        <v>24</v>
      </c>
      <c r="O1118" s="1">
        <v>24</v>
      </c>
      <c r="P1118" s="1" t="s">
        <v>13367</v>
      </c>
    </row>
    <row r="1119" spans="1:16" ht="14.25">
      <c r="A1119" s="44">
        <v>1118</v>
      </c>
      <c r="B1119" s="1" t="s">
        <v>13368</v>
      </c>
      <c r="C1119" s="1">
        <v>25</v>
      </c>
      <c r="D1119" s="1">
        <v>25</v>
      </c>
      <c r="E1119" s="1">
        <v>25</v>
      </c>
      <c r="F1119" s="1">
        <v>25</v>
      </c>
      <c r="G1119" s="1">
        <v>25</v>
      </c>
      <c r="H1119" s="1">
        <v>25</v>
      </c>
      <c r="I1119" s="1">
        <v>25</v>
      </c>
      <c r="J1119" s="1">
        <v>25</v>
      </c>
      <c r="K1119" s="1">
        <v>25</v>
      </c>
      <c r="L1119" s="1">
        <v>25</v>
      </c>
      <c r="M1119" s="1">
        <v>25</v>
      </c>
      <c r="N1119" s="1">
        <v>25</v>
      </c>
      <c r="O1119" s="1">
        <v>25</v>
      </c>
      <c r="P1119" s="1" t="s">
        <v>13368</v>
      </c>
    </row>
    <row r="1120" spans="1:16" ht="14.25">
      <c r="A1120" s="44">
        <v>1119</v>
      </c>
      <c r="B1120" s="1" t="s">
        <v>13369</v>
      </c>
      <c r="C1120" s="1">
        <v>26</v>
      </c>
      <c r="D1120" s="1">
        <v>26</v>
      </c>
      <c r="E1120" s="1">
        <v>26</v>
      </c>
      <c r="F1120" s="1">
        <v>26</v>
      </c>
      <c r="G1120" s="1">
        <v>26</v>
      </c>
      <c r="H1120" s="1">
        <v>26</v>
      </c>
      <c r="I1120" s="1">
        <v>26</v>
      </c>
      <c r="J1120" s="1">
        <v>26</v>
      </c>
      <c r="K1120" s="1">
        <v>26</v>
      </c>
      <c r="L1120" s="1">
        <v>26</v>
      </c>
      <c r="M1120" s="1">
        <v>26</v>
      </c>
      <c r="N1120" s="1">
        <v>26</v>
      </c>
      <c r="O1120" s="1">
        <v>26</v>
      </c>
      <c r="P1120" s="1" t="s">
        <v>13369</v>
      </c>
    </row>
    <row r="1121" spans="1:16" ht="14.25">
      <c r="A1121" s="44">
        <v>1120</v>
      </c>
      <c r="B1121" s="1" t="s">
        <v>13370</v>
      </c>
      <c r="C1121" s="1">
        <v>27</v>
      </c>
      <c r="D1121" s="1">
        <v>27</v>
      </c>
      <c r="E1121" s="1">
        <v>27</v>
      </c>
      <c r="F1121" s="1">
        <v>27</v>
      </c>
      <c r="G1121" s="1">
        <v>27</v>
      </c>
      <c r="H1121" s="1">
        <v>27</v>
      </c>
      <c r="I1121" s="1">
        <v>27</v>
      </c>
      <c r="J1121" s="1">
        <v>27</v>
      </c>
      <c r="K1121" s="1">
        <v>27</v>
      </c>
      <c r="L1121" s="1">
        <v>27</v>
      </c>
      <c r="M1121" s="1">
        <v>27</v>
      </c>
      <c r="N1121" s="1">
        <v>27</v>
      </c>
      <c r="O1121" s="1">
        <v>27</v>
      </c>
      <c r="P1121" s="1" t="s">
        <v>13370</v>
      </c>
    </row>
    <row r="1122" spans="1:16" ht="14.25">
      <c r="A1122" s="44">
        <v>1121</v>
      </c>
      <c r="B1122" s="1" t="s">
        <v>13371</v>
      </c>
      <c r="C1122" s="1">
        <v>28</v>
      </c>
      <c r="D1122" s="1">
        <v>28</v>
      </c>
      <c r="E1122" s="1">
        <v>28</v>
      </c>
      <c r="F1122" s="1">
        <v>28</v>
      </c>
      <c r="G1122" s="1">
        <v>28</v>
      </c>
      <c r="H1122" s="1">
        <v>28</v>
      </c>
      <c r="I1122" s="1">
        <v>28</v>
      </c>
      <c r="J1122" s="1">
        <v>28</v>
      </c>
      <c r="K1122" s="1">
        <v>28</v>
      </c>
      <c r="L1122" s="1">
        <v>28</v>
      </c>
      <c r="M1122" s="1">
        <v>28</v>
      </c>
      <c r="N1122" s="1">
        <v>28</v>
      </c>
      <c r="O1122" s="1">
        <v>28</v>
      </c>
      <c r="P1122" s="1" t="s">
        <v>13371</v>
      </c>
    </row>
    <row r="1123" spans="1:16" ht="14.25">
      <c r="A1123" s="44">
        <v>1122</v>
      </c>
      <c r="B1123" s="1" t="s">
        <v>13372</v>
      </c>
      <c r="C1123" s="1">
        <v>29</v>
      </c>
      <c r="D1123" s="1">
        <v>29</v>
      </c>
      <c r="E1123" s="1">
        <v>29</v>
      </c>
      <c r="F1123" s="1">
        <v>29</v>
      </c>
      <c r="G1123" s="1">
        <v>29</v>
      </c>
      <c r="H1123" s="1">
        <v>29</v>
      </c>
      <c r="I1123" s="1">
        <v>29</v>
      </c>
      <c r="J1123" s="1">
        <v>29</v>
      </c>
      <c r="K1123" s="1">
        <v>29</v>
      </c>
      <c r="L1123" s="1">
        <v>29</v>
      </c>
      <c r="M1123" s="1">
        <v>29</v>
      </c>
      <c r="N1123" s="1">
        <v>29</v>
      </c>
      <c r="O1123" s="1">
        <v>29</v>
      </c>
      <c r="P1123" s="1" t="s">
        <v>13372</v>
      </c>
    </row>
    <row r="1124" spans="1:16" ht="14.25">
      <c r="A1124" s="44">
        <v>1123</v>
      </c>
      <c r="B1124" s="1" t="s">
        <v>13373</v>
      </c>
      <c r="C1124" s="1">
        <v>30</v>
      </c>
      <c r="D1124" s="1">
        <v>30</v>
      </c>
      <c r="E1124" s="1">
        <v>30</v>
      </c>
      <c r="F1124" s="1">
        <v>30</v>
      </c>
      <c r="G1124" s="1">
        <v>30</v>
      </c>
      <c r="H1124" s="1">
        <v>30</v>
      </c>
      <c r="I1124" s="1">
        <v>30</v>
      </c>
      <c r="J1124" s="1">
        <v>30</v>
      </c>
      <c r="K1124" s="1">
        <v>30</v>
      </c>
      <c r="L1124" s="1">
        <v>30</v>
      </c>
      <c r="M1124" s="1">
        <v>30</v>
      </c>
      <c r="N1124" s="1">
        <v>30</v>
      </c>
      <c r="O1124" s="1">
        <v>30</v>
      </c>
      <c r="P1124" s="1" t="s">
        <v>13373</v>
      </c>
    </row>
    <row r="1125" spans="1:16" ht="14.25">
      <c r="A1125" s="44">
        <v>1124</v>
      </c>
      <c r="B1125" s="1" t="s">
        <v>13374</v>
      </c>
      <c r="C1125" s="1">
        <v>31</v>
      </c>
      <c r="D1125" s="1">
        <v>31</v>
      </c>
      <c r="E1125" s="1">
        <v>31</v>
      </c>
      <c r="F1125" s="1">
        <v>31</v>
      </c>
      <c r="G1125" s="1">
        <v>31</v>
      </c>
      <c r="H1125" s="1">
        <v>31</v>
      </c>
      <c r="I1125" s="1">
        <v>31</v>
      </c>
      <c r="J1125" s="1">
        <v>31</v>
      </c>
      <c r="K1125" s="1">
        <v>31</v>
      </c>
      <c r="L1125" s="1">
        <v>31</v>
      </c>
      <c r="M1125" s="1">
        <v>31</v>
      </c>
      <c r="N1125" s="1">
        <v>31</v>
      </c>
      <c r="O1125" s="1">
        <v>31</v>
      </c>
      <c r="P1125" s="1" t="s">
        <v>13374</v>
      </c>
    </row>
    <row r="1126" spans="1:16" ht="14.25">
      <c r="A1126" s="44">
        <v>1125</v>
      </c>
      <c r="B1126" s="1" t="s">
        <v>13375</v>
      </c>
      <c r="C1126" s="1">
        <v>32</v>
      </c>
      <c r="D1126" s="1">
        <v>32</v>
      </c>
      <c r="E1126" s="1">
        <v>32</v>
      </c>
      <c r="F1126" s="1">
        <v>32</v>
      </c>
      <c r="G1126" s="1">
        <v>32</v>
      </c>
      <c r="H1126" s="1">
        <v>32</v>
      </c>
      <c r="I1126" s="1">
        <v>32</v>
      </c>
      <c r="J1126" s="1">
        <v>32</v>
      </c>
      <c r="K1126" s="1">
        <v>32</v>
      </c>
      <c r="L1126" s="1">
        <v>32</v>
      </c>
      <c r="M1126" s="1">
        <v>32</v>
      </c>
      <c r="N1126" s="1">
        <v>32</v>
      </c>
      <c r="O1126" s="1">
        <v>32</v>
      </c>
      <c r="P1126" s="1" t="s">
        <v>13375</v>
      </c>
    </row>
    <row r="1127" spans="1:16" ht="14.25">
      <c r="A1127" s="44">
        <v>1126</v>
      </c>
      <c r="B1127" s="1" t="s">
        <v>13376</v>
      </c>
      <c r="C1127" s="1">
        <v>33</v>
      </c>
      <c r="D1127" s="1">
        <v>33</v>
      </c>
      <c r="E1127" s="1">
        <v>33</v>
      </c>
      <c r="F1127" s="1">
        <v>33</v>
      </c>
      <c r="G1127" s="1">
        <v>33</v>
      </c>
      <c r="H1127" s="1">
        <v>33</v>
      </c>
      <c r="I1127" s="1">
        <v>33</v>
      </c>
      <c r="J1127" s="1">
        <v>33</v>
      </c>
      <c r="K1127" s="1">
        <v>33</v>
      </c>
      <c r="L1127" s="1">
        <v>33</v>
      </c>
      <c r="M1127" s="1">
        <v>33</v>
      </c>
      <c r="N1127" s="1">
        <v>33</v>
      </c>
      <c r="O1127" s="1">
        <v>33</v>
      </c>
      <c r="P1127" s="1" t="s">
        <v>13376</v>
      </c>
    </row>
    <row r="1128" spans="1:16" ht="14.25">
      <c r="A1128" s="44">
        <v>1127</v>
      </c>
      <c r="B1128" s="1" t="s">
        <v>13377</v>
      </c>
      <c r="C1128" s="1">
        <v>34</v>
      </c>
      <c r="D1128" s="1">
        <v>34</v>
      </c>
      <c r="E1128" s="1">
        <v>34</v>
      </c>
      <c r="F1128" s="1">
        <v>34</v>
      </c>
      <c r="G1128" s="1">
        <v>34</v>
      </c>
      <c r="H1128" s="1">
        <v>34</v>
      </c>
      <c r="I1128" s="1">
        <v>34</v>
      </c>
      <c r="J1128" s="1">
        <v>34</v>
      </c>
      <c r="K1128" s="1">
        <v>34</v>
      </c>
      <c r="L1128" s="1">
        <v>34</v>
      </c>
      <c r="M1128" s="1">
        <v>34</v>
      </c>
      <c r="N1128" s="1">
        <v>34</v>
      </c>
      <c r="O1128" s="1">
        <v>34</v>
      </c>
      <c r="P1128" s="1" t="s">
        <v>13377</v>
      </c>
    </row>
    <row r="1129" spans="1:16" ht="14.25">
      <c r="A1129" s="44">
        <v>1128</v>
      </c>
      <c r="B1129" s="1" t="s">
        <v>13378</v>
      </c>
      <c r="C1129" s="1">
        <v>35</v>
      </c>
      <c r="D1129" s="1">
        <v>35</v>
      </c>
      <c r="E1129" s="1">
        <v>35</v>
      </c>
      <c r="F1129" s="1">
        <v>35</v>
      </c>
      <c r="G1129" s="1">
        <v>35</v>
      </c>
      <c r="H1129" s="1">
        <v>35</v>
      </c>
      <c r="I1129" s="1">
        <v>35</v>
      </c>
      <c r="J1129" s="1">
        <v>35</v>
      </c>
      <c r="K1129" s="1">
        <v>35</v>
      </c>
      <c r="L1129" s="1">
        <v>35</v>
      </c>
      <c r="M1129" s="1">
        <v>35</v>
      </c>
      <c r="N1129" s="1">
        <v>35</v>
      </c>
      <c r="O1129" s="1">
        <v>35</v>
      </c>
      <c r="P1129" s="1" t="s">
        <v>13378</v>
      </c>
    </row>
    <row r="1130" spans="1:16" ht="14.25">
      <c r="A1130" s="44">
        <v>1129</v>
      </c>
      <c r="B1130" s="1" t="s">
        <v>13379</v>
      </c>
      <c r="C1130" s="1">
        <v>36</v>
      </c>
      <c r="D1130" s="1">
        <v>36</v>
      </c>
      <c r="E1130" s="1">
        <v>36</v>
      </c>
      <c r="F1130" s="1">
        <v>36</v>
      </c>
      <c r="G1130" s="1">
        <v>36</v>
      </c>
      <c r="H1130" s="1">
        <v>36</v>
      </c>
      <c r="I1130" s="1">
        <v>36</v>
      </c>
      <c r="J1130" s="1">
        <v>36</v>
      </c>
      <c r="K1130" s="1">
        <v>36</v>
      </c>
      <c r="L1130" s="1">
        <v>36</v>
      </c>
      <c r="M1130" s="1">
        <v>36</v>
      </c>
      <c r="N1130" s="1">
        <v>36</v>
      </c>
      <c r="O1130" s="1">
        <v>36</v>
      </c>
      <c r="P1130" s="1" t="s">
        <v>13379</v>
      </c>
    </row>
    <row r="1131" spans="1:16" ht="14.25">
      <c r="A1131" s="44">
        <v>1130</v>
      </c>
      <c r="B1131" s="1" t="s">
        <v>13380</v>
      </c>
      <c r="C1131" s="1">
        <v>37</v>
      </c>
      <c r="D1131" s="1">
        <v>37</v>
      </c>
      <c r="E1131" s="1">
        <v>37</v>
      </c>
      <c r="F1131" s="1">
        <v>37</v>
      </c>
      <c r="G1131" s="1">
        <v>37</v>
      </c>
      <c r="H1131" s="1">
        <v>37</v>
      </c>
      <c r="I1131" s="1">
        <v>37</v>
      </c>
      <c r="J1131" s="1">
        <v>37</v>
      </c>
      <c r="K1131" s="1">
        <v>37</v>
      </c>
      <c r="L1131" s="1">
        <v>37</v>
      </c>
      <c r="M1131" s="1">
        <v>37</v>
      </c>
      <c r="N1131" s="1">
        <v>37</v>
      </c>
      <c r="O1131" s="1">
        <v>37</v>
      </c>
      <c r="P1131" s="1" t="s">
        <v>13380</v>
      </c>
    </row>
    <row r="1132" spans="1:16" ht="14.25">
      <c r="A1132" s="44">
        <v>1131</v>
      </c>
      <c r="B1132" s="1" t="s">
        <v>13381</v>
      </c>
      <c r="C1132" s="1">
        <v>38</v>
      </c>
      <c r="D1132" s="1">
        <v>38</v>
      </c>
      <c r="E1132" s="1">
        <v>38</v>
      </c>
      <c r="F1132" s="1">
        <v>38</v>
      </c>
      <c r="G1132" s="1">
        <v>38</v>
      </c>
      <c r="H1132" s="1">
        <v>38</v>
      </c>
      <c r="I1132" s="1">
        <v>38</v>
      </c>
      <c r="J1132" s="1">
        <v>38</v>
      </c>
      <c r="K1132" s="1">
        <v>38</v>
      </c>
      <c r="L1132" s="1">
        <v>38</v>
      </c>
      <c r="M1132" s="1">
        <v>38</v>
      </c>
      <c r="N1132" s="1">
        <v>38</v>
      </c>
      <c r="O1132" s="1">
        <v>38</v>
      </c>
      <c r="P1132" s="1" t="s">
        <v>13381</v>
      </c>
    </row>
    <row r="1133" spans="1:16" ht="14.25">
      <c r="A1133" s="44">
        <v>1132</v>
      </c>
      <c r="B1133" s="1" t="s">
        <v>13382</v>
      </c>
      <c r="C1133" s="1">
        <v>39</v>
      </c>
      <c r="D1133" s="1">
        <v>39</v>
      </c>
      <c r="E1133" s="1">
        <v>39</v>
      </c>
      <c r="F1133" s="1">
        <v>39</v>
      </c>
      <c r="G1133" s="1">
        <v>39</v>
      </c>
      <c r="H1133" s="1">
        <v>39</v>
      </c>
      <c r="I1133" s="1">
        <v>39</v>
      </c>
      <c r="J1133" s="1">
        <v>39</v>
      </c>
      <c r="K1133" s="1">
        <v>39</v>
      </c>
      <c r="L1133" s="1">
        <v>39</v>
      </c>
      <c r="M1133" s="1">
        <v>39</v>
      </c>
      <c r="N1133" s="1">
        <v>39</v>
      </c>
      <c r="O1133" s="1">
        <v>39</v>
      </c>
      <c r="P1133" s="1" t="s">
        <v>13382</v>
      </c>
    </row>
    <row r="1134" spans="1:16" ht="14.25">
      <c r="A1134" s="44">
        <v>1133</v>
      </c>
      <c r="B1134" s="1" t="s">
        <v>13383</v>
      </c>
      <c r="C1134" s="1">
        <v>40</v>
      </c>
      <c r="D1134" s="1">
        <v>40</v>
      </c>
      <c r="E1134" s="1">
        <v>40</v>
      </c>
      <c r="F1134" s="1">
        <v>40</v>
      </c>
      <c r="G1134" s="1">
        <v>40</v>
      </c>
      <c r="H1134" s="1">
        <v>40</v>
      </c>
      <c r="I1134" s="1">
        <v>40</v>
      </c>
      <c r="J1134" s="1">
        <v>40</v>
      </c>
      <c r="K1134" s="1">
        <v>40</v>
      </c>
      <c r="L1134" s="1">
        <v>40</v>
      </c>
      <c r="M1134" s="1">
        <v>40</v>
      </c>
      <c r="N1134" s="1">
        <v>40</v>
      </c>
      <c r="O1134" s="1">
        <v>40</v>
      </c>
      <c r="P1134" s="1" t="s">
        <v>13383</v>
      </c>
    </row>
    <row r="1135" spans="1:16" ht="14.25">
      <c r="A1135" s="44">
        <v>1134</v>
      </c>
      <c r="B1135" s="1" t="s">
        <v>13384</v>
      </c>
      <c r="C1135" s="1" t="s">
        <v>13384</v>
      </c>
      <c r="D1135" s="1" t="s">
        <v>13384</v>
      </c>
      <c r="E1135" s="1" t="s">
        <v>13384</v>
      </c>
      <c r="F1135" s="1" t="s">
        <v>13384</v>
      </c>
      <c r="G1135" s="1" t="s">
        <v>13384</v>
      </c>
      <c r="H1135" s="1" t="s">
        <v>13384</v>
      </c>
      <c r="I1135" s="1" t="s">
        <v>13384</v>
      </c>
      <c r="J1135" s="1" t="s">
        <v>13384</v>
      </c>
      <c r="K1135" s="1" t="s">
        <v>13384</v>
      </c>
      <c r="L1135" s="1" t="s">
        <v>13384</v>
      </c>
      <c r="M1135" s="1" t="s">
        <v>13384</v>
      </c>
      <c r="N1135" s="1" t="s">
        <v>13384</v>
      </c>
      <c r="O1135" s="1" t="s">
        <v>13384</v>
      </c>
      <c r="P1135" s="1" t="s">
        <v>13384</v>
      </c>
    </row>
    <row r="1136" spans="1:16" ht="14.25">
      <c r="A1136" s="44">
        <v>1135</v>
      </c>
      <c r="B1136" s="1" t="s">
        <v>13385</v>
      </c>
      <c r="C1136" s="1" t="s">
        <v>13385</v>
      </c>
      <c r="D1136" s="1" t="s">
        <v>13385</v>
      </c>
      <c r="E1136" s="1" t="s">
        <v>13385</v>
      </c>
      <c r="F1136" s="1" t="s">
        <v>13385</v>
      </c>
      <c r="G1136" s="1" t="s">
        <v>13385</v>
      </c>
      <c r="H1136" s="1" t="s">
        <v>13385</v>
      </c>
      <c r="I1136" s="1" t="s">
        <v>13385</v>
      </c>
      <c r="J1136" s="1" t="s">
        <v>13385</v>
      </c>
      <c r="K1136" s="1" t="s">
        <v>13385</v>
      </c>
      <c r="L1136" s="1" t="s">
        <v>13385</v>
      </c>
      <c r="M1136" s="1" t="s">
        <v>13385</v>
      </c>
      <c r="N1136" s="1" t="s">
        <v>13385</v>
      </c>
      <c r="O1136" s="1" t="s">
        <v>13385</v>
      </c>
      <c r="P1136" s="1" t="s">
        <v>13385</v>
      </c>
    </row>
    <row r="1137" spans="1:16" ht="14.25">
      <c r="A1137" s="44">
        <v>1136</v>
      </c>
      <c r="B1137" s="1" t="s">
        <v>13386</v>
      </c>
      <c r="C1137" s="1" t="s">
        <v>13386</v>
      </c>
      <c r="D1137" s="1" t="s">
        <v>13386</v>
      </c>
      <c r="E1137" s="1" t="s">
        <v>13386</v>
      </c>
      <c r="F1137" s="1" t="s">
        <v>13386</v>
      </c>
      <c r="G1137" s="1" t="s">
        <v>13386</v>
      </c>
      <c r="H1137" s="1" t="s">
        <v>13386</v>
      </c>
      <c r="I1137" s="1" t="s">
        <v>13386</v>
      </c>
      <c r="J1137" s="1" t="s">
        <v>13386</v>
      </c>
      <c r="K1137" s="1" t="s">
        <v>13386</v>
      </c>
      <c r="L1137" s="1" t="s">
        <v>13386</v>
      </c>
      <c r="M1137" s="1" t="s">
        <v>13386</v>
      </c>
      <c r="N1137" s="1" t="s">
        <v>13386</v>
      </c>
      <c r="O1137" s="1" t="s">
        <v>13386</v>
      </c>
      <c r="P1137" s="1" t="s">
        <v>13386</v>
      </c>
    </row>
    <row r="1138" spans="1:16" ht="14.25">
      <c r="A1138" s="44">
        <v>1137</v>
      </c>
      <c r="B1138" s="1" t="s">
        <v>13387</v>
      </c>
      <c r="C1138" s="1" t="s">
        <v>13387</v>
      </c>
      <c r="D1138" s="1" t="s">
        <v>13387</v>
      </c>
      <c r="E1138" s="1" t="s">
        <v>13387</v>
      </c>
      <c r="F1138" s="1" t="s">
        <v>13387</v>
      </c>
      <c r="G1138" s="1" t="s">
        <v>13387</v>
      </c>
      <c r="H1138" s="1" t="s">
        <v>13387</v>
      </c>
      <c r="I1138" s="1" t="s">
        <v>13387</v>
      </c>
      <c r="J1138" s="1" t="s">
        <v>13387</v>
      </c>
      <c r="K1138" s="1" t="s">
        <v>13387</v>
      </c>
      <c r="L1138" s="1" t="s">
        <v>13387</v>
      </c>
      <c r="M1138" s="1" t="s">
        <v>13387</v>
      </c>
      <c r="N1138" s="1" t="s">
        <v>13387</v>
      </c>
      <c r="O1138" s="1" t="s">
        <v>13387</v>
      </c>
      <c r="P1138" s="1" t="s">
        <v>13387</v>
      </c>
    </row>
    <row r="1139" spans="1:16" ht="14.25">
      <c r="A1139" s="44">
        <v>1138</v>
      </c>
      <c r="B1139" s="1" t="s">
        <v>13388</v>
      </c>
      <c r="C1139" s="1" t="s">
        <v>13388</v>
      </c>
      <c r="D1139" s="1" t="s">
        <v>13388</v>
      </c>
      <c r="E1139" s="1" t="s">
        <v>13388</v>
      </c>
      <c r="F1139" s="1" t="s">
        <v>13388</v>
      </c>
      <c r="G1139" s="1" t="s">
        <v>13388</v>
      </c>
      <c r="H1139" s="1" t="s">
        <v>13388</v>
      </c>
      <c r="I1139" s="1" t="s">
        <v>13388</v>
      </c>
      <c r="J1139" s="1" t="s">
        <v>13388</v>
      </c>
      <c r="K1139" s="1" t="s">
        <v>13388</v>
      </c>
      <c r="L1139" s="1" t="s">
        <v>13388</v>
      </c>
      <c r="M1139" s="1" t="s">
        <v>13388</v>
      </c>
      <c r="N1139" s="1" t="s">
        <v>13388</v>
      </c>
      <c r="O1139" s="1" t="s">
        <v>13388</v>
      </c>
      <c r="P1139" s="1" t="s">
        <v>13388</v>
      </c>
    </row>
    <row r="1140" spans="1:16" ht="14.25">
      <c r="A1140" s="44">
        <v>1139</v>
      </c>
      <c r="B1140" s="1" t="s">
        <v>13389</v>
      </c>
      <c r="C1140" s="1" t="s">
        <v>13390</v>
      </c>
      <c r="D1140" s="1" t="s">
        <v>13391</v>
      </c>
      <c r="E1140" s="1" t="s">
        <v>13392</v>
      </c>
      <c r="F1140" s="1" t="s">
        <v>13393</v>
      </c>
      <c r="G1140" s="1" t="s">
        <v>13394</v>
      </c>
      <c r="H1140" s="1" t="s">
        <v>13395</v>
      </c>
      <c r="I1140" s="1" t="s">
        <v>13396</v>
      </c>
      <c r="J1140" s="1" t="s">
        <v>13397</v>
      </c>
      <c r="K1140" s="1" t="s">
        <v>13398</v>
      </c>
      <c r="L1140" s="1" t="s">
        <v>13399</v>
      </c>
      <c r="M1140" s="1" t="s">
        <v>13400</v>
      </c>
      <c r="N1140" s="1" t="s">
        <v>13401</v>
      </c>
      <c r="O1140" s="1" t="s">
        <v>13402</v>
      </c>
      <c r="P1140" s="1" t="s">
        <v>13389</v>
      </c>
    </row>
    <row r="1141" spans="1:16" ht="14.25">
      <c r="A1141" s="44">
        <v>1140</v>
      </c>
      <c r="B1141" s="1" t="s">
        <v>13403</v>
      </c>
      <c r="C1141" s="1" t="s">
        <v>13404</v>
      </c>
      <c r="D1141" s="1" t="s">
        <v>13405</v>
      </c>
      <c r="E1141" s="1" t="s">
        <v>13403</v>
      </c>
      <c r="F1141" s="1" t="s">
        <v>13406</v>
      </c>
      <c r="G1141" s="1" t="s">
        <v>13407</v>
      </c>
      <c r="H1141" s="1" t="s">
        <v>13408</v>
      </c>
      <c r="I1141" s="1" t="s">
        <v>13409</v>
      </c>
      <c r="J1141" s="1" t="s">
        <v>13406</v>
      </c>
      <c r="K1141" s="1" t="s">
        <v>13406</v>
      </c>
      <c r="L1141" s="1" t="s">
        <v>13410</v>
      </c>
      <c r="M1141" s="1" t="s">
        <v>13406</v>
      </c>
      <c r="N1141" s="1" t="s">
        <v>13406</v>
      </c>
      <c r="O1141" s="1" t="s">
        <v>13411</v>
      </c>
      <c r="P1141" s="1" t="s">
        <v>13403</v>
      </c>
    </row>
    <row r="1142" spans="1:16" ht="14.25">
      <c r="A1142" s="44">
        <v>1141</v>
      </c>
      <c r="B1142" s="1" t="s">
        <v>2405</v>
      </c>
      <c r="C1142" s="1" t="s">
        <v>13412</v>
      </c>
      <c r="D1142" s="1" t="s">
        <v>2407</v>
      </c>
      <c r="E1142" s="1" t="s">
        <v>2408</v>
      </c>
      <c r="F1142" s="1" t="s">
        <v>2409</v>
      </c>
      <c r="G1142" s="1" t="s">
        <v>13413</v>
      </c>
      <c r="H1142" s="1" t="s">
        <v>2411</v>
      </c>
      <c r="I1142" s="1" t="s">
        <v>2412</v>
      </c>
      <c r="J1142" s="1" t="s">
        <v>2413</v>
      </c>
      <c r="K1142" s="1" t="s">
        <v>2414</v>
      </c>
      <c r="L1142" s="1" t="s">
        <v>2415</v>
      </c>
      <c r="M1142" s="1" t="s">
        <v>2416</v>
      </c>
      <c r="N1142" s="1" t="s">
        <v>2417</v>
      </c>
      <c r="O1142" s="1" t="s">
        <v>2418</v>
      </c>
      <c r="P1142" s="1" t="s">
        <v>2405</v>
      </c>
    </row>
    <row r="1143" spans="1:16" ht="14.25">
      <c r="A1143" s="44">
        <v>1142</v>
      </c>
      <c r="B1143" s="1" t="s">
        <v>2419</v>
      </c>
      <c r="C1143" s="1" t="s">
        <v>13414</v>
      </c>
      <c r="D1143" s="1" t="s">
        <v>2421</v>
      </c>
      <c r="E1143" s="1" t="s">
        <v>2422</v>
      </c>
      <c r="F1143" s="1" t="s">
        <v>2423</v>
      </c>
      <c r="G1143" s="1" t="s">
        <v>13415</v>
      </c>
      <c r="H1143" s="1" t="s">
        <v>2425</v>
      </c>
      <c r="I1143" s="1" t="s">
        <v>2426</v>
      </c>
      <c r="J1143" s="1" t="s">
        <v>2427</v>
      </c>
      <c r="K1143" s="1" t="s">
        <v>2428</v>
      </c>
      <c r="L1143" s="1" t="s">
        <v>2429</v>
      </c>
      <c r="M1143" s="1" t="s">
        <v>2430</v>
      </c>
      <c r="N1143" s="1" t="s">
        <v>2431</v>
      </c>
      <c r="O1143" s="1" t="s">
        <v>2432</v>
      </c>
      <c r="P1143" s="1" t="s">
        <v>2419</v>
      </c>
    </row>
    <row r="1144" spans="1:16" ht="14.25">
      <c r="A1144" s="44">
        <v>1143</v>
      </c>
      <c r="B1144" s="1" t="s">
        <v>2433</v>
      </c>
      <c r="C1144" s="1" t="s">
        <v>13416</v>
      </c>
      <c r="D1144" s="1" t="s">
        <v>2435</v>
      </c>
      <c r="E1144" s="1" t="s">
        <v>2436</v>
      </c>
      <c r="F1144" s="1" t="s">
        <v>2437</v>
      </c>
      <c r="G1144" s="1" t="s">
        <v>13417</v>
      </c>
      <c r="H1144" s="1" t="s">
        <v>2439</v>
      </c>
      <c r="I1144" s="1" t="s">
        <v>2440</v>
      </c>
      <c r="J1144" s="1" t="s">
        <v>2441</v>
      </c>
      <c r="K1144" s="1" t="s">
        <v>2442</v>
      </c>
      <c r="L1144" s="1" t="s">
        <v>2443</v>
      </c>
      <c r="M1144" s="1" t="s">
        <v>2444</v>
      </c>
      <c r="N1144" s="1" t="s">
        <v>2445</v>
      </c>
      <c r="O1144" s="1" t="s">
        <v>2446</v>
      </c>
      <c r="P1144" s="1" t="s">
        <v>2433</v>
      </c>
    </row>
    <row r="1145" spans="1:16" ht="14.25">
      <c r="A1145" s="44">
        <v>1144</v>
      </c>
      <c r="B1145" s="1" t="s">
        <v>2447</v>
      </c>
      <c r="C1145" s="1" t="s">
        <v>13418</v>
      </c>
      <c r="D1145" s="1" t="s">
        <v>2449</v>
      </c>
      <c r="E1145" s="1" t="s">
        <v>2450</v>
      </c>
      <c r="F1145" s="1" t="s">
        <v>2451</v>
      </c>
      <c r="G1145" s="1" t="s">
        <v>13419</v>
      </c>
      <c r="H1145" s="1" t="s">
        <v>2453</v>
      </c>
      <c r="I1145" s="1" t="s">
        <v>2454</v>
      </c>
      <c r="J1145" s="1" t="s">
        <v>2455</v>
      </c>
      <c r="K1145" s="1" t="s">
        <v>2456</v>
      </c>
      <c r="L1145" s="1" t="s">
        <v>2457</v>
      </c>
      <c r="M1145" s="1" t="s">
        <v>2458</v>
      </c>
      <c r="N1145" s="1" t="s">
        <v>2459</v>
      </c>
      <c r="O1145" s="1" t="s">
        <v>2460</v>
      </c>
      <c r="P1145" s="1" t="s">
        <v>2447</v>
      </c>
    </row>
    <row r="1146" spans="1:16" ht="14.25">
      <c r="A1146" s="44">
        <v>1145</v>
      </c>
      <c r="B1146" s="1" t="s">
        <v>2475</v>
      </c>
      <c r="C1146" s="1" t="s">
        <v>13420</v>
      </c>
      <c r="D1146" s="1" t="s">
        <v>2477</v>
      </c>
      <c r="E1146" s="1" t="s">
        <v>2478</v>
      </c>
      <c r="F1146" s="1" t="s">
        <v>2479</v>
      </c>
      <c r="G1146" s="1" t="s">
        <v>13421</v>
      </c>
      <c r="H1146" s="1" t="s">
        <v>2481</v>
      </c>
      <c r="I1146" s="1" t="s">
        <v>2482</v>
      </c>
      <c r="J1146" s="1" t="s">
        <v>2483</v>
      </c>
      <c r="K1146" s="1" t="s">
        <v>2484</v>
      </c>
      <c r="L1146" s="1" t="s">
        <v>2485</v>
      </c>
      <c r="M1146" s="1" t="s">
        <v>2486</v>
      </c>
      <c r="N1146" s="1" t="s">
        <v>2487</v>
      </c>
      <c r="O1146" s="1" t="s">
        <v>2488</v>
      </c>
      <c r="P1146" s="1" t="s">
        <v>2475</v>
      </c>
    </row>
    <row r="1147" spans="1:16" ht="14.25">
      <c r="A1147" s="44">
        <v>1146</v>
      </c>
      <c r="B1147" s="1" t="s">
        <v>2503</v>
      </c>
      <c r="C1147" s="1" t="s">
        <v>13422</v>
      </c>
      <c r="D1147" s="1" t="s">
        <v>2505</v>
      </c>
      <c r="E1147" s="1" t="s">
        <v>2506</v>
      </c>
      <c r="F1147" s="1" t="s">
        <v>2507</v>
      </c>
      <c r="G1147" s="1" t="s">
        <v>13423</v>
      </c>
      <c r="H1147" s="1" t="s">
        <v>2509</v>
      </c>
      <c r="I1147" s="1" t="s">
        <v>2510</v>
      </c>
      <c r="J1147" s="1" t="s">
        <v>2511</v>
      </c>
      <c r="K1147" s="1" t="s">
        <v>2512</v>
      </c>
      <c r="L1147" s="1" t="s">
        <v>2513</v>
      </c>
      <c r="M1147" s="1" t="s">
        <v>2514</v>
      </c>
      <c r="N1147" s="1" t="s">
        <v>2515</v>
      </c>
      <c r="O1147" s="1" t="s">
        <v>2516</v>
      </c>
      <c r="P1147" s="1" t="s">
        <v>2503</v>
      </c>
    </row>
    <row r="1148" spans="1:16" ht="14.25">
      <c r="A1148" s="44">
        <v>1147</v>
      </c>
      <c r="B1148" s="1" t="s">
        <v>2545</v>
      </c>
      <c r="C1148" s="1" t="s">
        <v>13424</v>
      </c>
      <c r="D1148" s="1" t="s">
        <v>2547</v>
      </c>
      <c r="E1148" s="1" t="s">
        <v>2548</v>
      </c>
      <c r="F1148" s="1" t="s">
        <v>2549</v>
      </c>
      <c r="G1148" s="1" t="s">
        <v>13425</v>
      </c>
      <c r="H1148" s="1" t="s">
        <v>2551</v>
      </c>
      <c r="I1148" s="1" t="s">
        <v>2552</v>
      </c>
      <c r="J1148" s="1" t="s">
        <v>2553</v>
      </c>
      <c r="K1148" s="1" t="s">
        <v>2554</v>
      </c>
      <c r="L1148" s="1" t="s">
        <v>2555</v>
      </c>
      <c r="M1148" s="1" t="s">
        <v>2556</v>
      </c>
      <c r="N1148" s="1" t="s">
        <v>2557</v>
      </c>
      <c r="O1148" s="1" t="s">
        <v>2558</v>
      </c>
      <c r="P1148" s="1" t="s">
        <v>2545</v>
      </c>
    </row>
    <row r="1149" spans="1:16" ht="14.25">
      <c r="A1149" s="44">
        <v>1148</v>
      </c>
      <c r="B1149" s="1" t="s">
        <v>2559</v>
      </c>
      <c r="C1149" s="1" t="s">
        <v>13426</v>
      </c>
      <c r="D1149" s="1" t="s">
        <v>2561</v>
      </c>
      <c r="E1149" s="1" t="s">
        <v>2562</v>
      </c>
      <c r="F1149" s="1" t="s">
        <v>2563</v>
      </c>
      <c r="G1149" s="1" t="s">
        <v>13427</v>
      </c>
      <c r="H1149" s="1" t="s">
        <v>2565</v>
      </c>
      <c r="I1149" s="1" t="s">
        <v>2566</v>
      </c>
      <c r="J1149" s="1" t="s">
        <v>2567</v>
      </c>
      <c r="K1149" s="1" t="s">
        <v>2568</v>
      </c>
      <c r="L1149" s="1" t="s">
        <v>2569</v>
      </c>
      <c r="M1149" s="1" t="s">
        <v>2570</v>
      </c>
      <c r="N1149" s="1" t="s">
        <v>2571</v>
      </c>
      <c r="O1149" s="1" t="s">
        <v>2572</v>
      </c>
      <c r="P1149" s="1" t="s">
        <v>2559</v>
      </c>
    </row>
    <row r="1150" spans="1:16" ht="14.25">
      <c r="A1150" s="44">
        <v>1149</v>
      </c>
      <c r="B1150" s="1" t="s">
        <v>2587</v>
      </c>
      <c r="C1150" s="1" t="s">
        <v>13428</v>
      </c>
      <c r="D1150" s="1" t="s">
        <v>2589</v>
      </c>
      <c r="E1150" s="1" t="s">
        <v>2590</v>
      </c>
      <c r="F1150" s="1" t="s">
        <v>2591</v>
      </c>
      <c r="G1150" s="1" t="s">
        <v>13429</v>
      </c>
      <c r="H1150" s="1" t="s">
        <v>2593</v>
      </c>
      <c r="I1150" s="1" t="s">
        <v>2594</v>
      </c>
      <c r="J1150" s="1" t="s">
        <v>2595</v>
      </c>
      <c r="K1150" s="1" t="s">
        <v>2596</v>
      </c>
      <c r="L1150" s="1" t="s">
        <v>2597</v>
      </c>
      <c r="M1150" s="1" t="s">
        <v>2598</v>
      </c>
      <c r="N1150" s="1" t="s">
        <v>2599</v>
      </c>
      <c r="O1150" s="1" t="s">
        <v>2600</v>
      </c>
      <c r="P1150" s="1" t="s">
        <v>2587</v>
      </c>
    </row>
    <row r="1151" spans="1:16" ht="14.25">
      <c r="A1151" s="44">
        <v>1150</v>
      </c>
      <c r="B1151" s="1" t="s">
        <v>2615</v>
      </c>
      <c r="C1151" s="1" t="s">
        <v>13430</v>
      </c>
      <c r="D1151" s="1" t="s">
        <v>2617</v>
      </c>
      <c r="E1151" s="1" t="s">
        <v>2618</v>
      </c>
      <c r="F1151" s="1" t="s">
        <v>2619</v>
      </c>
      <c r="G1151" s="1" t="s">
        <v>2620</v>
      </c>
      <c r="H1151" s="1" t="s">
        <v>2621</v>
      </c>
      <c r="I1151" s="1" t="s">
        <v>2622</v>
      </c>
      <c r="J1151" s="1" t="s">
        <v>2623</v>
      </c>
      <c r="K1151" s="1" t="s">
        <v>2624</v>
      </c>
      <c r="L1151" s="1" t="s">
        <v>2625</v>
      </c>
      <c r="M1151" s="1" t="s">
        <v>2626</v>
      </c>
      <c r="N1151" s="1" t="s">
        <v>2627</v>
      </c>
      <c r="O1151" s="1" t="s">
        <v>2628</v>
      </c>
      <c r="P1151" s="1" t="s">
        <v>2615</v>
      </c>
    </row>
    <row r="1152" spans="1:16" ht="14.25">
      <c r="A1152" s="44">
        <v>1151</v>
      </c>
      <c r="B1152" s="1" t="s">
        <v>2657</v>
      </c>
      <c r="C1152" s="1" t="s">
        <v>13431</v>
      </c>
      <c r="D1152" s="1" t="s">
        <v>2659</v>
      </c>
      <c r="E1152" s="1" t="s">
        <v>2660</v>
      </c>
      <c r="F1152" s="1" t="s">
        <v>2661</v>
      </c>
      <c r="G1152" s="1" t="s">
        <v>2662</v>
      </c>
      <c r="H1152" s="1" t="s">
        <v>2663</v>
      </c>
      <c r="I1152" s="1" t="s">
        <v>2664</v>
      </c>
      <c r="J1152" s="1" t="s">
        <v>2665</v>
      </c>
      <c r="K1152" s="1" t="s">
        <v>2666</v>
      </c>
      <c r="L1152" s="1" t="s">
        <v>2667</v>
      </c>
      <c r="M1152" s="1" t="s">
        <v>2668</v>
      </c>
      <c r="N1152" s="1" t="s">
        <v>2669</v>
      </c>
      <c r="O1152" s="1" t="s">
        <v>2670</v>
      </c>
      <c r="P1152" s="1" t="s">
        <v>2657</v>
      </c>
    </row>
    <row r="1153" spans="1:16" ht="14.25">
      <c r="A1153" s="44">
        <v>1152</v>
      </c>
      <c r="B1153" s="1" t="s">
        <v>13432</v>
      </c>
      <c r="C1153" s="1" t="s">
        <v>13433</v>
      </c>
      <c r="D1153" s="1" t="s">
        <v>13434</v>
      </c>
      <c r="E1153" s="1" t="s">
        <v>13435</v>
      </c>
      <c r="F1153" s="1" t="s">
        <v>13436</v>
      </c>
      <c r="G1153" s="1" t="s">
        <v>13437</v>
      </c>
      <c r="H1153" s="1" t="s">
        <v>13438</v>
      </c>
      <c r="I1153" s="1" t="s">
        <v>13439</v>
      </c>
      <c r="J1153" s="1" t="s">
        <v>13440</v>
      </c>
      <c r="K1153" s="1" t="s">
        <v>13441</v>
      </c>
      <c r="L1153" s="1" t="s">
        <v>13442</v>
      </c>
      <c r="M1153" s="1" t="s">
        <v>13443</v>
      </c>
      <c r="N1153" s="1" t="s">
        <v>13444</v>
      </c>
      <c r="O1153" s="1" t="s">
        <v>13445</v>
      </c>
      <c r="P1153" s="1" t="s">
        <v>13432</v>
      </c>
    </row>
    <row r="1154" spans="1:16" ht="14.25">
      <c r="A1154" s="44">
        <v>1153</v>
      </c>
      <c r="B1154" s="1" t="s">
        <v>13446</v>
      </c>
      <c r="C1154" s="1" t="s">
        <v>13447</v>
      </c>
      <c r="D1154" s="1" t="s">
        <v>13448</v>
      </c>
      <c r="E1154" s="1" t="s">
        <v>13449</v>
      </c>
      <c r="F1154" s="1" t="s">
        <v>13450</v>
      </c>
      <c r="G1154" s="1" t="s">
        <v>13451</v>
      </c>
      <c r="H1154" s="1" t="s">
        <v>13452</v>
      </c>
      <c r="I1154" s="1" t="s">
        <v>13453</v>
      </c>
      <c r="J1154" s="1" t="s">
        <v>13454</v>
      </c>
      <c r="K1154" s="1" t="s">
        <v>13455</v>
      </c>
      <c r="L1154" s="1" t="s">
        <v>13456</v>
      </c>
      <c r="M1154" s="1" t="s">
        <v>13457</v>
      </c>
      <c r="N1154" s="1" t="s">
        <v>13458</v>
      </c>
      <c r="O1154" s="1" t="s">
        <v>13459</v>
      </c>
      <c r="P1154" s="1" t="s">
        <v>13446</v>
      </c>
    </row>
    <row r="1155" spans="1:16" ht="14.25">
      <c r="A1155" s="44">
        <v>1154</v>
      </c>
      <c r="B1155" s="1" t="s">
        <v>13460</v>
      </c>
      <c r="C1155" s="1" t="s">
        <v>13461</v>
      </c>
      <c r="D1155" s="1" t="s">
        <v>13462</v>
      </c>
      <c r="E1155" s="1" t="s">
        <v>13463</v>
      </c>
      <c r="F1155" s="1" t="s">
        <v>13464</v>
      </c>
      <c r="G1155" s="1" t="s">
        <v>13465</v>
      </c>
      <c r="H1155" s="1" t="s">
        <v>13466</v>
      </c>
      <c r="I1155" s="1" t="s">
        <v>13467</v>
      </c>
      <c r="J1155" s="1" t="s">
        <v>13468</v>
      </c>
      <c r="K1155" s="1" t="s">
        <v>13469</v>
      </c>
      <c r="L1155" s="1" t="s">
        <v>13470</v>
      </c>
      <c r="M1155" s="1" t="s">
        <v>13471</v>
      </c>
      <c r="N1155" s="1" t="s">
        <v>13472</v>
      </c>
      <c r="O1155" s="1" t="s">
        <v>13473</v>
      </c>
      <c r="P1155" s="1" t="s">
        <v>13460</v>
      </c>
    </row>
    <row r="1156" spans="1:16" ht="14.25">
      <c r="A1156" s="44">
        <v>1155</v>
      </c>
      <c r="B1156" s="1" t="s">
        <v>13474</v>
      </c>
      <c r="C1156" s="1" t="s">
        <v>13475</v>
      </c>
      <c r="D1156" s="1" t="s">
        <v>13476</v>
      </c>
      <c r="E1156" s="1" t="s">
        <v>2931</v>
      </c>
      <c r="F1156" s="1" t="s">
        <v>2960</v>
      </c>
      <c r="G1156" s="1" t="s">
        <v>13477</v>
      </c>
      <c r="H1156" s="1" t="s">
        <v>13478</v>
      </c>
      <c r="I1156" s="1" t="s">
        <v>2935</v>
      </c>
      <c r="J1156" s="1" t="s">
        <v>13479</v>
      </c>
      <c r="K1156" s="1" t="s">
        <v>2937</v>
      </c>
      <c r="L1156" s="1" t="s">
        <v>2938</v>
      </c>
      <c r="M1156" s="1" t="s">
        <v>2939</v>
      </c>
      <c r="N1156" s="1" t="s">
        <v>2940</v>
      </c>
      <c r="O1156" s="1" t="s">
        <v>13480</v>
      </c>
      <c r="P1156" s="1" t="s">
        <v>13474</v>
      </c>
    </row>
    <row r="1157" spans="1:16" ht="14.25">
      <c r="A1157" s="44">
        <v>1156</v>
      </c>
      <c r="B1157" s="1" t="s">
        <v>13481</v>
      </c>
      <c r="C1157" s="1" t="s">
        <v>13482</v>
      </c>
      <c r="D1157" s="1" t="s">
        <v>13483</v>
      </c>
      <c r="E1157" s="1" t="s">
        <v>13484</v>
      </c>
      <c r="F1157" s="1" t="s">
        <v>2960</v>
      </c>
      <c r="G1157" s="1" t="s">
        <v>13485</v>
      </c>
      <c r="H1157" s="1" t="s">
        <v>13486</v>
      </c>
      <c r="I1157" s="1" t="s">
        <v>13487</v>
      </c>
      <c r="J1157" s="1" t="s">
        <v>13488</v>
      </c>
      <c r="K1157" s="1" t="s">
        <v>13489</v>
      </c>
      <c r="L1157" s="1" t="s">
        <v>13490</v>
      </c>
      <c r="M1157" s="1" t="s">
        <v>13491</v>
      </c>
      <c r="N1157" s="1" t="s">
        <v>13492</v>
      </c>
      <c r="O1157" s="1" t="s">
        <v>13493</v>
      </c>
      <c r="P1157" s="1" t="s">
        <v>13481</v>
      </c>
    </row>
    <row r="1158" spans="1:16" ht="14.25">
      <c r="A1158" s="44">
        <v>1157</v>
      </c>
      <c r="B1158" s="1" t="s">
        <v>13494</v>
      </c>
      <c r="C1158" s="1" t="s">
        <v>13495</v>
      </c>
      <c r="D1158" s="1" t="s">
        <v>13496</v>
      </c>
      <c r="E1158" s="1" t="s">
        <v>13497</v>
      </c>
      <c r="F1158" s="1" t="s">
        <v>2960</v>
      </c>
      <c r="G1158" s="1" t="s">
        <v>13498</v>
      </c>
      <c r="H1158" s="1" t="s">
        <v>13499</v>
      </c>
      <c r="I1158" s="1" t="s">
        <v>13500</v>
      </c>
      <c r="J1158" s="1" t="s">
        <v>13501</v>
      </c>
      <c r="K1158" s="1" t="s">
        <v>13502</v>
      </c>
      <c r="L1158" s="1" t="s">
        <v>13503</v>
      </c>
      <c r="M1158" s="1" t="s">
        <v>13504</v>
      </c>
      <c r="N1158" s="1" t="s">
        <v>13505</v>
      </c>
      <c r="O1158" s="1" t="s">
        <v>13506</v>
      </c>
      <c r="P1158" s="1" t="s">
        <v>13494</v>
      </c>
    </row>
    <row r="1159" spans="1:16" ht="14.25">
      <c r="A1159" s="44">
        <v>1158</v>
      </c>
      <c r="B1159" s="1" t="s">
        <v>13507</v>
      </c>
      <c r="C1159" s="1" t="s">
        <v>13508</v>
      </c>
      <c r="D1159" s="1" t="s">
        <v>13509</v>
      </c>
      <c r="E1159" s="1" t="s">
        <v>13510</v>
      </c>
      <c r="F1159" s="1" t="s">
        <v>2960</v>
      </c>
      <c r="G1159" s="1" t="s">
        <v>13511</v>
      </c>
      <c r="H1159" s="1" t="s">
        <v>13512</v>
      </c>
      <c r="I1159" s="1" t="s">
        <v>13513</v>
      </c>
      <c r="J1159" s="1" t="s">
        <v>13514</v>
      </c>
      <c r="K1159" s="1" t="s">
        <v>13515</v>
      </c>
      <c r="L1159" s="1" t="s">
        <v>13516</v>
      </c>
      <c r="M1159" s="1" t="s">
        <v>13517</v>
      </c>
      <c r="N1159" s="1" t="s">
        <v>13518</v>
      </c>
      <c r="O1159" s="1" t="s">
        <v>13519</v>
      </c>
      <c r="P1159" s="1" t="s">
        <v>13507</v>
      </c>
    </row>
    <row r="1160" spans="1:16" ht="14.25">
      <c r="A1160" s="44">
        <v>1159</v>
      </c>
      <c r="B1160" s="1" t="s">
        <v>13520</v>
      </c>
      <c r="C1160" s="1" t="s">
        <v>13521</v>
      </c>
      <c r="D1160" s="1" t="s">
        <v>13522</v>
      </c>
      <c r="E1160" s="1" t="s">
        <v>13523</v>
      </c>
      <c r="F1160" s="1" t="s">
        <v>13524</v>
      </c>
      <c r="G1160" s="1" t="s">
        <v>13525</v>
      </c>
      <c r="H1160" s="1" t="s">
        <v>13526</v>
      </c>
      <c r="I1160" s="1" t="s">
        <v>13527</v>
      </c>
      <c r="J1160" s="1" t="s">
        <v>13528</v>
      </c>
      <c r="K1160" s="1" t="s">
        <v>13527</v>
      </c>
      <c r="L1160" s="1" t="s">
        <v>13529</v>
      </c>
      <c r="M1160" s="1" t="s">
        <v>13530</v>
      </c>
      <c r="N1160" s="1" t="s">
        <v>13531</v>
      </c>
      <c r="O1160" s="1" t="s">
        <v>13532</v>
      </c>
      <c r="P1160" s="1" t="s">
        <v>13520</v>
      </c>
    </row>
    <row r="1161" spans="1:16" ht="14.25">
      <c r="A1161" s="44">
        <v>1160</v>
      </c>
      <c r="B1161" s="1" t="s">
        <v>13533</v>
      </c>
      <c r="C1161" s="1" t="s">
        <v>13534</v>
      </c>
      <c r="D1161" s="1" t="s">
        <v>13535</v>
      </c>
      <c r="E1161" s="1" t="s">
        <v>13536</v>
      </c>
      <c r="F1161" s="1" t="s">
        <v>13537</v>
      </c>
      <c r="G1161" s="1" t="s">
        <v>13538</v>
      </c>
      <c r="H1161" s="1" t="s">
        <v>13539</v>
      </c>
      <c r="I1161" s="1" t="s">
        <v>13540</v>
      </c>
      <c r="J1161" s="1" t="s">
        <v>13541</v>
      </c>
      <c r="K1161" s="1" t="s">
        <v>13542</v>
      </c>
      <c r="L1161" s="1" t="s">
        <v>13543</v>
      </c>
      <c r="M1161" s="1" t="s">
        <v>13544</v>
      </c>
      <c r="N1161" s="1" t="s">
        <v>13545</v>
      </c>
      <c r="O1161" s="1" t="s">
        <v>13546</v>
      </c>
      <c r="P1161" s="1" t="s">
        <v>13533</v>
      </c>
    </row>
    <row r="1162" spans="1:16" ht="14.25">
      <c r="A1162" s="44">
        <v>1161</v>
      </c>
      <c r="B1162" s="1" t="s">
        <v>2629</v>
      </c>
      <c r="C1162" s="1" t="s">
        <v>13547</v>
      </c>
      <c r="D1162" s="1" t="s">
        <v>2631</v>
      </c>
      <c r="E1162" s="1" t="s">
        <v>2632</v>
      </c>
      <c r="F1162" s="1" t="s">
        <v>13548</v>
      </c>
      <c r="G1162" s="1" t="s">
        <v>2634</v>
      </c>
      <c r="H1162" s="1" t="s">
        <v>2635</v>
      </c>
      <c r="I1162" s="1" t="s">
        <v>2636</v>
      </c>
      <c r="J1162" s="1" t="s">
        <v>2637</v>
      </c>
      <c r="K1162" s="1" t="s">
        <v>2638</v>
      </c>
      <c r="L1162" s="1" t="s">
        <v>2639</v>
      </c>
      <c r="M1162" s="1" t="s">
        <v>2640</v>
      </c>
      <c r="N1162" s="1" t="s">
        <v>2641</v>
      </c>
      <c r="O1162" s="1" t="s">
        <v>2642</v>
      </c>
      <c r="P1162" s="1" t="s">
        <v>2629</v>
      </c>
    </row>
    <row r="1163" spans="1:16" ht="14.25">
      <c r="A1163" s="44">
        <v>1162</v>
      </c>
      <c r="B1163" s="1" t="s">
        <v>13549</v>
      </c>
      <c r="C1163" s="1" t="s">
        <v>13550</v>
      </c>
      <c r="D1163" s="1" t="s">
        <v>13551</v>
      </c>
      <c r="E1163" s="1" t="s">
        <v>13552</v>
      </c>
      <c r="F1163" s="1" t="s">
        <v>13553</v>
      </c>
      <c r="G1163" s="1" t="s">
        <v>13554</v>
      </c>
      <c r="H1163" s="1" t="s">
        <v>13555</v>
      </c>
      <c r="I1163" s="1" t="s">
        <v>13556</v>
      </c>
      <c r="J1163" s="1" t="s">
        <v>13557</v>
      </c>
      <c r="K1163" s="1" t="s">
        <v>13558</v>
      </c>
      <c r="L1163" s="1" t="s">
        <v>13559</v>
      </c>
      <c r="M1163" s="1" t="s">
        <v>13560</v>
      </c>
      <c r="N1163" s="1" t="s">
        <v>13561</v>
      </c>
      <c r="O1163" s="1" t="s">
        <v>13562</v>
      </c>
      <c r="P1163" s="1" t="s">
        <v>13549</v>
      </c>
    </row>
    <row r="1164" spans="1:16" ht="14.25">
      <c r="A1164" s="44">
        <v>1163</v>
      </c>
      <c r="B1164" s="1" t="s">
        <v>13563</v>
      </c>
      <c r="C1164" s="1" t="s">
        <v>13564</v>
      </c>
      <c r="D1164" s="1" t="s">
        <v>13565</v>
      </c>
      <c r="E1164" s="1" t="s">
        <v>13566</v>
      </c>
      <c r="F1164" s="1" t="s">
        <v>13567</v>
      </c>
      <c r="G1164" s="1" t="s">
        <v>13568</v>
      </c>
      <c r="H1164" s="1" t="s">
        <v>13569</v>
      </c>
      <c r="I1164" s="1" t="s">
        <v>13570</v>
      </c>
      <c r="J1164" s="1" t="s">
        <v>13571</v>
      </c>
      <c r="K1164" s="1" t="s">
        <v>13572</v>
      </c>
      <c r="L1164" s="1" t="s">
        <v>13573</v>
      </c>
      <c r="M1164" s="1" t="s">
        <v>13574</v>
      </c>
      <c r="N1164" s="1" t="s">
        <v>13575</v>
      </c>
      <c r="O1164" s="1" t="s">
        <v>13576</v>
      </c>
      <c r="P1164" s="1" t="s">
        <v>13563</v>
      </c>
    </row>
    <row r="1165" spans="1:16" ht="14.25">
      <c r="A1165" s="44">
        <v>1164</v>
      </c>
      <c r="B1165" s="1" t="s">
        <v>2643</v>
      </c>
      <c r="C1165" s="1" t="s">
        <v>13577</v>
      </c>
      <c r="D1165" s="1" t="s">
        <v>2645</v>
      </c>
      <c r="E1165" s="1" t="s">
        <v>2646</v>
      </c>
      <c r="F1165" s="1" t="s">
        <v>13578</v>
      </c>
      <c r="G1165" s="1" t="s">
        <v>2648</v>
      </c>
      <c r="H1165" s="1" t="s">
        <v>2649</v>
      </c>
      <c r="I1165" s="1" t="s">
        <v>2650</v>
      </c>
      <c r="J1165" s="1" t="s">
        <v>2651</v>
      </c>
      <c r="K1165" s="1" t="s">
        <v>2652</v>
      </c>
      <c r="L1165" s="1" t="s">
        <v>2653</v>
      </c>
      <c r="M1165" s="1" t="s">
        <v>2654</v>
      </c>
      <c r="N1165" s="1" t="s">
        <v>2655</v>
      </c>
      <c r="O1165" s="1" t="s">
        <v>2656</v>
      </c>
      <c r="P1165" s="1" t="s">
        <v>2643</v>
      </c>
    </row>
    <row r="1166" spans="1:16" ht="14.25">
      <c r="A1166" s="44">
        <v>1165</v>
      </c>
      <c r="B1166" s="1" t="s">
        <v>13579</v>
      </c>
      <c r="C1166" s="1" t="s">
        <v>13580</v>
      </c>
      <c r="D1166" s="1" t="s">
        <v>13581</v>
      </c>
      <c r="E1166" s="1" t="s">
        <v>13579</v>
      </c>
      <c r="F1166" s="1" t="s">
        <v>13579</v>
      </c>
      <c r="G1166" s="1" t="s">
        <v>13582</v>
      </c>
      <c r="H1166" s="1" t="s">
        <v>13583</v>
      </c>
      <c r="I1166" s="1" t="s">
        <v>13584</v>
      </c>
      <c r="J1166" s="1" t="s">
        <v>13579</v>
      </c>
      <c r="K1166" s="1" t="s">
        <v>13579</v>
      </c>
      <c r="L1166" s="1" t="s">
        <v>13585</v>
      </c>
      <c r="M1166" s="1" t="s">
        <v>13579</v>
      </c>
      <c r="N1166" s="1" t="s">
        <v>13579</v>
      </c>
      <c r="O1166" s="1" t="s">
        <v>13586</v>
      </c>
      <c r="P1166" s="1" t="s">
        <v>13579</v>
      </c>
    </row>
    <row r="1167" spans="1:16" ht="14.25">
      <c r="A1167" s="44">
        <v>1166</v>
      </c>
      <c r="B1167" s="1" t="s">
        <v>13587</v>
      </c>
      <c r="C1167" s="1" t="s">
        <v>13588</v>
      </c>
      <c r="D1167" s="1" t="s">
        <v>13589</v>
      </c>
      <c r="E1167" s="1" t="s">
        <v>13587</v>
      </c>
      <c r="F1167" s="1" t="s">
        <v>13587</v>
      </c>
      <c r="G1167" s="1" t="s">
        <v>13590</v>
      </c>
      <c r="H1167" s="1" t="s">
        <v>13591</v>
      </c>
      <c r="I1167" s="1" t="s">
        <v>13592</v>
      </c>
      <c r="J1167" s="1" t="s">
        <v>13587</v>
      </c>
      <c r="K1167" s="1" t="s">
        <v>13587</v>
      </c>
      <c r="L1167" s="1" t="s">
        <v>13593</v>
      </c>
      <c r="M1167" s="1" t="s">
        <v>13587</v>
      </c>
      <c r="N1167" s="1" t="s">
        <v>13587</v>
      </c>
      <c r="O1167" s="1" t="s">
        <v>13594</v>
      </c>
      <c r="P1167" s="1" t="s">
        <v>13587</v>
      </c>
    </row>
    <row r="1168" spans="1:16" ht="14.25">
      <c r="A1168" s="44">
        <v>1167</v>
      </c>
      <c r="B1168" s="1" t="s">
        <v>13595</v>
      </c>
      <c r="C1168" s="1" t="s">
        <v>13596</v>
      </c>
      <c r="D1168" s="1" t="s">
        <v>13597</v>
      </c>
      <c r="E1168" s="1" t="s">
        <v>13595</v>
      </c>
      <c r="F1168" s="1" t="s">
        <v>13595</v>
      </c>
      <c r="G1168" s="1" t="s">
        <v>13598</v>
      </c>
      <c r="H1168" s="1" t="s">
        <v>13599</v>
      </c>
      <c r="I1168" s="1" t="s">
        <v>13600</v>
      </c>
      <c r="J1168" s="1" t="s">
        <v>13595</v>
      </c>
      <c r="K1168" s="1" t="s">
        <v>13595</v>
      </c>
      <c r="L1168" s="1" t="s">
        <v>13601</v>
      </c>
      <c r="M1168" s="1" t="s">
        <v>13595</v>
      </c>
      <c r="N1168" s="1" t="s">
        <v>13595</v>
      </c>
      <c r="O1168" s="1" t="s">
        <v>13602</v>
      </c>
      <c r="P1168" s="1" t="s">
        <v>13595</v>
      </c>
    </row>
    <row r="1169" spans="1:16" ht="14.25">
      <c r="A1169" s="44">
        <v>1168</v>
      </c>
      <c r="B1169" s="1" t="s">
        <v>13603</v>
      </c>
      <c r="C1169" s="1" t="s">
        <v>13604</v>
      </c>
      <c r="D1169" s="1" t="s">
        <v>13605</v>
      </c>
      <c r="E1169" s="1" t="s">
        <v>13606</v>
      </c>
      <c r="F1169" s="1" t="s">
        <v>13607</v>
      </c>
      <c r="G1169" s="1" t="s">
        <v>13608</v>
      </c>
      <c r="H1169" s="1" t="s">
        <v>13609</v>
      </c>
      <c r="I1169" s="1" t="s">
        <v>13610</v>
      </c>
      <c r="J1169" s="1" t="s">
        <v>13611</v>
      </c>
      <c r="K1169" s="1" t="s">
        <v>13612</v>
      </c>
      <c r="L1169" s="1" t="s">
        <v>13613</v>
      </c>
      <c r="M1169" s="1" t="s">
        <v>13614</v>
      </c>
      <c r="N1169" s="1" t="s">
        <v>13615</v>
      </c>
      <c r="O1169" s="1" t="s">
        <v>13616</v>
      </c>
      <c r="P1169" s="1" t="s">
        <v>13603</v>
      </c>
    </row>
    <row r="1170" spans="1:16" ht="14.25">
      <c r="A1170" s="44">
        <v>1169</v>
      </c>
      <c r="B1170" s="1" t="s">
        <v>13279</v>
      </c>
      <c r="C1170" s="1" t="s">
        <v>13280</v>
      </c>
      <c r="D1170" s="1" t="s">
        <v>13281</v>
      </c>
      <c r="E1170" s="1" t="s">
        <v>13282</v>
      </c>
      <c r="F1170" s="1" t="s">
        <v>13283</v>
      </c>
      <c r="G1170" s="1" t="s">
        <v>13284</v>
      </c>
      <c r="H1170" s="1" t="s">
        <v>13285</v>
      </c>
      <c r="I1170" s="1" t="s">
        <v>13286</v>
      </c>
      <c r="J1170" s="1" t="s">
        <v>13287</v>
      </c>
      <c r="K1170" s="1" t="s">
        <v>13288</v>
      </c>
      <c r="L1170" s="1" t="s">
        <v>13289</v>
      </c>
      <c r="M1170" s="1" t="s">
        <v>13290</v>
      </c>
      <c r="N1170" s="1" t="s">
        <v>13291</v>
      </c>
      <c r="O1170" s="1" t="s">
        <v>13292</v>
      </c>
      <c r="P1170" s="1" t="s">
        <v>13279</v>
      </c>
    </row>
    <row r="1171" spans="1:16" ht="14.25">
      <c r="A1171" s="44">
        <v>1170</v>
      </c>
      <c r="B1171" s="1" t="s">
        <v>13617</v>
      </c>
      <c r="C1171" s="1" t="s">
        <v>13618</v>
      </c>
      <c r="D1171" s="1" t="s">
        <v>13619</v>
      </c>
      <c r="E1171" s="1" t="s">
        <v>13620</v>
      </c>
      <c r="F1171" s="1" t="s">
        <v>13621</v>
      </c>
      <c r="G1171" s="1" t="s">
        <v>13622</v>
      </c>
      <c r="H1171" s="1" t="s">
        <v>13623</v>
      </c>
      <c r="I1171" s="1" t="s">
        <v>13624</v>
      </c>
      <c r="J1171" s="1" t="s">
        <v>13625</v>
      </c>
      <c r="K1171" s="1" t="s">
        <v>13626</v>
      </c>
      <c r="L1171" s="1" t="s">
        <v>13627</v>
      </c>
      <c r="M1171" s="1" t="s">
        <v>13628</v>
      </c>
      <c r="N1171" s="1" t="s">
        <v>13629</v>
      </c>
      <c r="O1171" s="1" t="s">
        <v>13630</v>
      </c>
      <c r="P1171" s="1" t="s">
        <v>13617</v>
      </c>
    </row>
    <row r="1172" spans="1:16" ht="14.25">
      <c r="A1172" s="44">
        <v>1171</v>
      </c>
      <c r="B1172" s="1" t="s">
        <v>13631</v>
      </c>
      <c r="C1172" s="1" t="s">
        <v>13632</v>
      </c>
      <c r="D1172" s="1" t="s">
        <v>13633</v>
      </c>
      <c r="E1172" s="1" t="s">
        <v>13634</v>
      </c>
      <c r="F1172" s="1" t="s">
        <v>13634</v>
      </c>
      <c r="G1172" s="1" t="s">
        <v>13634</v>
      </c>
      <c r="H1172" s="1" t="s">
        <v>13634</v>
      </c>
      <c r="I1172" s="1" t="s">
        <v>13634</v>
      </c>
      <c r="J1172" s="1" t="s">
        <v>13634</v>
      </c>
      <c r="K1172" s="1" t="s">
        <v>13634</v>
      </c>
      <c r="L1172" s="1" t="s">
        <v>13634</v>
      </c>
      <c r="M1172" s="1" t="s">
        <v>13634</v>
      </c>
      <c r="N1172" s="1" t="s">
        <v>13634</v>
      </c>
      <c r="O1172" s="1" t="s">
        <v>13634</v>
      </c>
      <c r="P1172" s="1" t="s">
        <v>13631</v>
      </c>
    </row>
    <row r="1173" spans="1:16" ht="14.25">
      <c r="A1173" s="44">
        <v>1172</v>
      </c>
      <c r="B1173" s="1" t="s">
        <v>13635</v>
      </c>
      <c r="C1173" s="1" t="s">
        <v>13635</v>
      </c>
      <c r="D1173" s="1" t="s">
        <v>13636</v>
      </c>
      <c r="E1173" s="1" t="s">
        <v>13636</v>
      </c>
      <c r="F1173" s="1" t="s">
        <v>13636</v>
      </c>
      <c r="G1173" s="1" t="s">
        <v>13636</v>
      </c>
      <c r="H1173" s="1" t="s">
        <v>13636</v>
      </c>
      <c r="I1173" s="1" t="s">
        <v>13636</v>
      </c>
      <c r="J1173" s="1" t="s">
        <v>13636</v>
      </c>
      <c r="K1173" s="1" t="s">
        <v>13636</v>
      </c>
      <c r="L1173" s="1" t="s">
        <v>13636</v>
      </c>
      <c r="M1173" s="1" t="s">
        <v>13636</v>
      </c>
      <c r="N1173" s="1" t="s">
        <v>13636</v>
      </c>
      <c r="O1173" s="1" t="s">
        <v>13636</v>
      </c>
      <c r="P1173" s="1" t="s">
        <v>13635</v>
      </c>
    </row>
    <row r="1174" spans="1:16" ht="14.25">
      <c r="A1174" s="44">
        <v>1173</v>
      </c>
      <c r="B1174" s="1" t="s">
        <v>13637</v>
      </c>
      <c r="C1174" s="1" t="s">
        <v>13637</v>
      </c>
      <c r="D1174" s="1" t="s">
        <v>13638</v>
      </c>
      <c r="E1174" s="1" t="s">
        <v>13638</v>
      </c>
      <c r="F1174" s="1" t="s">
        <v>13638</v>
      </c>
      <c r="G1174" s="1" t="s">
        <v>13638</v>
      </c>
      <c r="H1174" s="1" t="s">
        <v>13638</v>
      </c>
      <c r="I1174" s="1" t="s">
        <v>13638</v>
      </c>
      <c r="J1174" s="1" t="s">
        <v>13638</v>
      </c>
      <c r="K1174" s="1" t="s">
        <v>13638</v>
      </c>
      <c r="L1174" s="1" t="s">
        <v>13638</v>
      </c>
      <c r="M1174" s="1" t="s">
        <v>13638</v>
      </c>
      <c r="N1174" s="1" t="s">
        <v>13638</v>
      </c>
      <c r="O1174" s="1" t="s">
        <v>13638</v>
      </c>
      <c r="P1174" s="1" t="s">
        <v>13637</v>
      </c>
    </row>
    <row r="1175" spans="1:16" ht="14.25">
      <c r="A1175" s="44">
        <v>1174</v>
      </c>
      <c r="B1175" s="1" t="s">
        <v>13639</v>
      </c>
      <c r="C1175" s="1" t="s">
        <v>13640</v>
      </c>
      <c r="D1175" s="1" t="s">
        <v>13641</v>
      </c>
      <c r="E1175" s="1" t="s">
        <v>13642</v>
      </c>
      <c r="F1175" s="1" t="s">
        <v>13643</v>
      </c>
      <c r="G1175" s="1" t="s">
        <v>13644</v>
      </c>
      <c r="H1175" s="1" t="s">
        <v>13645</v>
      </c>
      <c r="I1175" s="1" t="s">
        <v>13646</v>
      </c>
      <c r="J1175" s="1" t="s">
        <v>13647</v>
      </c>
      <c r="K1175" s="1" t="s">
        <v>13648</v>
      </c>
      <c r="L1175" s="1" t="s">
        <v>13649</v>
      </c>
      <c r="M1175" s="1" t="s">
        <v>13650</v>
      </c>
      <c r="N1175" s="1" t="s">
        <v>13650</v>
      </c>
      <c r="O1175" s="1" t="s">
        <v>13651</v>
      </c>
      <c r="P1175" s="1" t="s">
        <v>13639</v>
      </c>
    </row>
    <row r="1176" spans="1:16" ht="14.25">
      <c r="A1176" s="44">
        <v>1175</v>
      </c>
      <c r="B1176" s="1" t="s">
        <v>13652</v>
      </c>
      <c r="C1176" s="1" t="s">
        <v>13653</v>
      </c>
      <c r="D1176" s="1" t="s">
        <v>6921</v>
      </c>
      <c r="E1176" s="1" t="s">
        <v>6922</v>
      </c>
      <c r="F1176" s="1" t="s">
        <v>13654</v>
      </c>
      <c r="G1176" s="1" t="s">
        <v>6924</v>
      </c>
      <c r="H1176" s="1" t="s">
        <v>13655</v>
      </c>
      <c r="I1176" s="1" t="s">
        <v>6926</v>
      </c>
      <c r="J1176" s="1" t="s">
        <v>6927</v>
      </c>
      <c r="K1176" s="1" t="s">
        <v>6928</v>
      </c>
      <c r="L1176" s="1" t="s">
        <v>6929</v>
      </c>
      <c r="M1176" s="1" t="s">
        <v>6930</v>
      </c>
      <c r="N1176" s="1" t="s">
        <v>6931</v>
      </c>
      <c r="O1176" s="1" t="s">
        <v>13656</v>
      </c>
      <c r="P1176" s="1" t="s">
        <v>13652</v>
      </c>
    </row>
    <row r="1177" spans="1:16" ht="14.25">
      <c r="A1177" s="44">
        <v>1176</v>
      </c>
      <c r="B1177" s="1" t="s">
        <v>13657</v>
      </c>
      <c r="C1177" s="1" t="s">
        <v>13658</v>
      </c>
      <c r="D1177" s="1" t="s">
        <v>13659</v>
      </c>
      <c r="E1177" s="1" t="s">
        <v>13660</v>
      </c>
      <c r="F1177" s="1" t="s">
        <v>13661</v>
      </c>
      <c r="G1177" s="1" t="s">
        <v>13662</v>
      </c>
      <c r="H1177" s="1" t="s">
        <v>13663</v>
      </c>
      <c r="I1177" s="1" t="s">
        <v>13664</v>
      </c>
      <c r="J1177" s="1" t="s">
        <v>13665</v>
      </c>
      <c r="K1177" s="1" t="s">
        <v>13666</v>
      </c>
      <c r="L1177" s="1" t="s">
        <v>13667</v>
      </c>
      <c r="M1177" s="1" t="s">
        <v>13668</v>
      </c>
      <c r="N1177" s="1" t="s">
        <v>13669</v>
      </c>
      <c r="O1177" s="1" t="s">
        <v>13670</v>
      </c>
      <c r="P1177" s="1" t="s">
        <v>13657</v>
      </c>
    </row>
    <row r="1178" spans="1:16" ht="14.25">
      <c r="A1178" s="44">
        <v>1177</v>
      </c>
      <c r="B1178" s="1" t="s">
        <v>13671</v>
      </c>
      <c r="C1178" s="1" t="s">
        <v>13671</v>
      </c>
      <c r="D1178" s="1" t="s">
        <v>13672</v>
      </c>
      <c r="E1178" s="1" t="s">
        <v>13673</v>
      </c>
      <c r="F1178" s="1" t="s">
        <v>13674</v>
      </c>
      <c r="G1178" s="1" t="s">
        <v>13675</v>
      </c>
      <c r="H1178" s="1" t="s">
        <v>13676</v>
      </c>
      <c r="I1178" s="1" t="s">
        <v>13677</v>
      </c>
      <c r="J1178" s="1" t="s">
        <v>13678</v>
      </c>
      <c r="K1178" s="1" t="s">
        <v>13679</v>
      </c>
      <c r="L1178" s="1" t="s">
        <v>13671</v>
      </c>
      <c r="M1178" s="1" t="s">
        <v>13671</v>
      </c>
      <c r="N1178" s="1" t="s">
        <v>13680</v>
      </c>
      <c r="O1178" s="1" t="s">
        <v>13679</v>
      </c>
      <c r="P1178" s="1" t="s">
        <v>13671</v>
      </c>
    </row>
    <row r="1179" spans="1:16" ht="14.25">
      <c r="A1179" s="44">
        <v>1178</v>
      </c>
      <c r="B1179" s="1" t="s">
        <v>13681</v>
      </c>
      <c r="C1179" s="1" t="s">
        <v>13682</v>
      </c>
      <c r="D1179" s="1" t="s">
        <v>13683</v>
      </c>
      <c r="E1179" s="1" t="s">
        <v>13684</v>
      </c>
      <c r="F1179" s="1" t="s">
        <v>13685</v>
      </c>
      <c r="G1179" s="1" t="s">
        <v>13686</v>
      </c>
      <c r="H1179" s="1" t="s">
        <v>13687</v>
      </c>
      <c r="I1179" s="1" t="s">
        <v>13688</v>
      </c>
      <c r="J1179" s="1" t="s">
        <v>13689</v>
      </c>
      <c r="K1179" s="1" t="s">
        <v>13690</v>
      </c>
      <c r="L1179" s="1" t="s">
        <v>13691</v>
      </c>
      <c r="M1179" s="1" t="s">
        <v>13692</v>
      </c>
      <c r="N1179" s="1" t="s">
        <v>13693</v>
      </c>
      <c r="O1179" s="1" t="s">
        <v>13694</v>
      </c>
      <c r="P1179" s="1" t="s">
        <v>13681</v>
      </c>
    </row>
    <row r="1180" spans="1:16" ht="14.25">
      <c r="A1180" s="44">
        <v>1179</v>
      </c>
      <c r="B1180" s="1" t="s">
        <v>13695</v>
      </c>
      <c r="C1180" s="1" t="s">
        <v>13696</v>
      </c>
      <c r="D1180" s="1" t="s">
        <v>13697</v>
      </c>
      <c r="E1180" s="1" t="s">
        <v>13698</v>
      </c>
      <c r="F1180" s="1" t="s">
        <v>13699</v>
      </c>
      <c r="G1180" s="1" t="s">
        <v>13700</v>
      </c>
      <c r="H1180" s="1" t="s">
        <v>13701</v>
      </c>
      <c r="I1180" s="1" t="s">
        <v>13702</v>
      </c>
      <c r="J1180" s="1" t="s">
        <v>13703</v>
      </c>
      <c r="K1180" s="1" t="s">
        <v>13704</v>
      </c>
      <c r="L1180" s="1" t="s">
        <v>13705</v>
      </c>
      <c r="M1180" s="1" t="s">
        <v>13706</v>
      </c>
      <c r="N1180" s="1" t="s">
        <v>13707</v>
      </c>
      <c r="O1180" s="1" t="s">
        <v>13708</v>
      </c>
      <c r="P1180" s="1" t="s">
        <v>13695</v>
      </c>
    </row>
    <row r="1181" spans="1:16" ht="14.25">
      <c r="A1181" s="44">
        <v>1180</v>
      </c>
      <c r="B1181" s="1" t="s">
        <v>13709</v>
      </c>
      <c r="C1181" s="1" t="s">
        <v>13710</v>
      </c>
      <c r="D1181" s="1" t="s">
        <v>13711</v>
      </c>
      <c r="E1181" s="1" t="s">
        <v>13712</v>
      </c>
      <c r="F1181" s="1" t="s">
        <v>13713</v>
      </c>
      <c r="G1181" s="1" t="s">
        <v>13714</v>
      </c>
      <c r="H1181" s="1" t="s">
        <v>13715</v>
      </c>
      <c r="I1181" s="1" t="s">
        <v>13716</v>
      </c>
      <c r="J1181" s="1" t="s">
        <v>13717</v>
      </c>
      <c r="K1181" s="1" t="s">
        <v>13718</v>
      </c>
      <c r="L1181" s="1" t="s">
        <v>13719</v>
      </c>
      <c r="M1181" s="1" t="s">
        <v>13720</v>
      </c>
      <c r="N1181" s="1" t="s">
        <v>13721</v>
      </c>
      <c r="O1181" s="1" t="s">
        <v>13722</v>
      </c>
      <c r="P1181" s="1" t="s">
        <v>13709</v>
      </c>
    </row>
    <row r="1182" spans="1:16" ht="14.25">
      <c r="A1182" s="44">
        <v>1181</v>
      </c>
      <c r="B1182" s="1" t="s">
        <v>13723</v>
      </c>
      <c r="C1182" s="1" t="s">
        <v>13724</v>
      </c>
      <c r="D1182" s="1" t="s">
        <v>13725</v>
      </c>
      <c r="E1182" s="1" t="s">
        <v>13726</v>
      </c>
      <c r="F1182" s="1" t="s">
        <v>13727</v>
      </c>
      <c r="G1182" s="1" t="s">
        <v>13728</v>
      </c>
      <c r="H1182" s="1" t="s">
        <v>13729</v>
      </c>
      <c r="I1182" s="1" t="s">
        <v>13730</v>
      </c>
      <c r="J1182" s="1" t="s">
        <v>13731</v>
      </c>
      <c r="K1182" s="1" t="s">
        <v>13732</v>
      </c>
      <c r="L1182" s="1" t="s">
        <v>13671</v>
      </c>
      <c r="M1182" s="1" t="s">
        <v>13733</v>
      </c>
      <c r="N1182" s="1" t="s">
        <v>13734</v>
      </c>
      <c r="O1182" s="1" t="s">
        <v>13735</v>
      </c>
      <c r="P1182" s="1" t="s">
        <v>13723</v>
      </c>
    </row>
    <row r="1183" spans="1:16" ht="16.5">
      <c r="A1183" s="44">
        <v>1182</v>
      </c>
      <c r="B1183" s="1" t="s">
        <v>13736</v>
      </c>
      <c r="C1183" s="1" t="s">
        <v>13737</v>
      </c>
      <c r="D1183" s="1" t="s">
        <v>13738</v>
      </c>
      <c r="E1183" s="1" t="s">
        <v>13739</v>
      </c>
      <c r="F1183" s="1" t="s">
        <v>13740</v>
      </c>
      <c r="G1183" s="1" t="s">
        <v>13741</v>
      </c>
      <c r="H1183" s="1" t="s">
        <v>13742</v>
      </c>
      <c r="I1183" s="1" t="s">
        <v>13743</v>
      </c>
      <c r="J1183" s="1" t="s">
        <v>13744</v>
      </c>
      <c r="K1183" s="1" t="s">
        <v>13745</v>
      </c>
      <c r="L1183" s="1" t="s">
        <v>13746</v>
      </c>
      <c r="M1183" s="1" t="s">
        <v>13747</v>
      </c>
      <c r="N1183" s="1" t="s">
        <v>13748</v>
      </c>
      <c r="O1183" s="1" t="s">
        <v>13749</v>
      </c>
      <c r="P1183" s="1" t="s">
        <v>13736</v>
      </c>
    </row>
    <row r="1184" spans="1:16" ht="16.5">
      <c r="A1184" s="44">
        <v>1183</v>
      </c>
      <c r="B1184" s="1" t="s">
        <v>13750</v>
      </c>
      <c r="C1184" s="1" t="s">
        <v>13751</v>
      </c>
      <c r="D1184" s="1" t="s">
        <v>13752</v>
      </c>
      <c r="E1184" s="1" t="s">
        <v>13753</v>
      </c>
      <c r="F1184" s="1" t="s">
        <v>13754</v>
      </c>
      <c r="G1184" s="1" t="s">
        <v>13755</v>
      </c>
      <c r="H1184" s="1" t="s">
        <v>13756</v>
      </c>
      <c r="I1184" s="1" t="s">
        <v>13757</v>
      </c>
      <c r="J1184" s="1" t="s">
        <v>13758</v>
      </c>
      <c r="K1184" s="1" t="s">
        <v>13759</v>
      </c>
      <c r="L1184" s="1" t="s">
        <v>13760</v>
      </c>
      <c r="M1184" s="1" t="s">
        <v>13761</v>
      </c>
      <c r="N1184" s="1" t="s">
        <v>13762</v>
      </c>
      <c r="O1184" s="1" t="s">
        <v>13763</v>
      </c>
      <c r="P1184" s="1" t="s">
        <v>13750</v>
      </c>
    </row>
    <row r="1185" spans="1:16" ht="14.25">
      <c r="A1185" s="44">
        <v>1184</v>
      </c>
      <c r="B1185" s="1" t="s">
        <v>13764</v>
      </c>
      <c r="C1185" s="1" t="s">
        <v>13765</v>
      </c>
      <c r="D1185" s="1" t="s">
        <v>13766</v>
      </c>
      <c r="E1185" s="1" t="s">
        <v>13767</v>
      </c>
      <c r="F1185" s="1" t="s">
        <v>13765</v>
      </c>
      <c r="G1185" s="1" t="s">
        <v>13765</v>
      </c>
      <c r="H1185" s="1" t="s">
        <v>13765</v>
      </c>
      <c r="I1185" s="1" t="s">
        <v>13765</v>
      </c>
      <c r="J1185" s="1" t="s">
        <v>13765</v>
      </c>
      <c r="K1185" s="1" t="s">
        <v>13768</v>
      </c>
      <c r="L1185" s="1" t="s">
        <v>13769</v>
      </c>
      <c r="M1185" s="1" t="s">
        <v>13770</v>
      </c>
      <c r="N1185" s="1" t="s">
        <v>13765</v>
      </c>
      <c r="O1185" s="1" t="s">
        <v>13765</v>
      </c>
      <c r="P1185" s="1" t="s">
        <v>13764</v>
      </c>
    </row>
    <row r="1186" spans="1:16" ht="14.25">
      <c r="A1186" s="44">
        <v>1185</v>
      </c>
      <c r="B1186" s="1" t="s">
        <v>13771</v>
      </c>
      <c r="C1186" s="1" t="s">
        <v>13772</v>
      </c>
      <c r="D1186" s="1" t="s">
        <v>13773</v>
      </c>
      <c r="E1186" s="1" t="s">
        <v>13774</v>
      </c>
      <c r="F1186" s="1" t="s">
        <v>13772</v>
      </c>
      <c r="G1186" s="1" t="s">
        <v>13772</v>
      </c>
      <c r="H1186" s="1" t="s">
        <v>13772</v>
      </c>
      <c r="I1186" s="1" t="s">
        <v>13772</v>
      </c>
      <c r="J1186" s="1" t="s">
        <v>13772</v>
      </c>
      <c r="K1186" s="1" t="s">
        <v>13775</v>
      </c>
      <c r="L1186" s="1" t="s">
        <v>13776</v>
      </c>
      <c r="M1186" s="1" t="s">
        <v>13777</v>
      </c>
      <c r="N1186" s="1" t="s">
        <v>13772</v>
      </c>
      <c r="O1186" s="1" t="s">
        <v>13772</v>
      </c>
      <c r="P1186" s="1" t="s">
        <v>13771</v>
      </c>
    </row>
    <row r="1187" spans="1:16" ht="14.25">
      <c r="A1187" s="44">
        <v>1186</v>
      </c>
      <c r="B1187" s="1" t="s">
        <v>13778</v>
      </c>
      <c r="C1187" s="1" t="s">
        <v>4679</v>
      </c>
      <c r="D1187" s="1" t="s">
        <v>1535</v>
      </c>
      <c r="E1187" s="1" t="s">
        <v>13779</v>
      </c>
      <c r="F1187" s="1" t="s">
        <v>13780</v>
      </c>
      <c r="G1187" s="1" t="s">
        <v>13781</v>
      </c>
      <c r="H1187" s="1" t="s">
        <v>13782</v>
      </c>
      <c r="I1187" s="1" t="s">
        <v>13783</v>
      </c>
      <c r="J1187" s="1" t="s">
        <v>13784</v>
      </c>
      <c r="K1187" s="1" t="s">
        <v>13785</v>
      </c>
      <c r="L1187" s="1" t="s">
        <v>4687</v>
      </c>
      <c r="M1187" s="1" t="s">
        <v>13786</v>
      </c>
      <c r="N1187" s="1" t="s">
        <v>13787</v>
      </c>
      <c r="O1187" s="1" t="s">
        <v>4690</v>
      </c>
      <c r="P1187" s="1" t="s">
        <v>13778</v>
      </c>
    </row>
    <row r="1188" spans="1:16" ht="14.25">
      <c r="A1188" s="44">
        <v>1187</v>
      </c>
      <c r="B1188" s="1" t="s">
        <v>13788</v>
      </c>
      <c r="C1188" s="1" t="s">
        <v>13789</v>
      </c>
      <c r="D1188" s="1" t="s">
        <v>13790</v>
      </c>
      <c r="E1188" s="1" t="s">
        <v>13791</v>
      </c>
      <c r="F1188" s="1" t="s">
        <v>13792</v>
      </c>
      <c r="G1188" s="1" t="s">
        <v>13793</v>
      </c>
      <c r="H1188" s="1" t="s">
        <v>13794</v>
      </c>
      <c r="I1188" s="1" t="s">
        <v>13795</v>
      </c>
      <c r="J1188" s="1" t="s">
        <v>13796</v>
      </c>
      <c r="K1188" s="1" t="s">
        <v>13797</v>
      </c>
      <c r="L1188" s="1" t="s">
        <v>13798</v>
      </c>
      <c r="M1188" s="1" t="s">
        <v>13799</v>
      </c>
      <c r="N1188" s="1" t="s">
        <v>13800</v>
      </c>
      <c r="O1188" s="1" t="s">
        <v>13801</v>
      </c>
      <c r="P1188" s="1" t="s">
        <v>13788</v>
      </c>
    </row>
    <row r="1189" spans="1:16" ht="14.25">
      <c r="A1189" s="44">
        <v>1188</v>
      </c>
      <c r="B1189" s="1" t="s">
        <v>13802</v>
      </c>
      <c r="C1189" s="1" t="s">
        <v>13803</v>
      </c>
      <c r="D1189" s="1" t="s">
        <v>13804</v>
      </c>
      <c r="E1189" s="1" t="s">
        <v>13805</v>
      </c>
      <c r="F1189" s="1" t="s">
        <v>13806</v>
      </c>
      <c r="G1189" s="1" t="s">
        <v>13807</v>
      </c>
      <c r="H1189" s="1" t="s">
        <v>13808</v>
      </c>
      <c r="I1189" s="1" t="s">
        <v>13809</v>
      </c>
      <c r="J1189" s="1" t="s">
        <v>13810</v>
      </c>
      <c r="K1189" s="1" t="s">
        <v>13811</v>
      </c>
      <c r="L1189" s="1" t="s">
        <v>13812</v>
      </c>
      <c r="M1189" s="1" t="s">
        <v>13813</v>
      </c>
      <c r="N1189" s="1" t="s">
        <v>13814</v>
      </c>
      <c r="O1189" s="1" t="s">
        <v>13815</v>
      </c>
      <c r="P1189" s="1" t="s">
        <v>13802</v>
      </c>
    </row>
    <row r="1190" spans="1:16" ht="14.25">
      <c r="A1190" s="44">
        <v>1189</v>
      </c>
      <c r="B1190" s="1" t="s">
        <v>13816</v>
      </c>
      <c r="C1190" s="1" t="s">
        <v>13817</v>
      </c>
      <c r="D1190" s="1" t="s">
        <v>13818</v>
      </c>
      <c r="E1190" s="1" t="s">
        <v>13819</v>
      </c>
      <c r="F1190" s="1" t="s">
        <v>13820</v>
      </c>
      <c r="G1190" s="1" t="s">
        <v>13821</v>
      </c>
      <c r="H1190" s="1" t="s">
        <v>13822</v>
      </c>
      <c r="I1190" s="1" t="s">
        <v>13823</v>
      </c>
      <c r="J1190" s="1" t="s">
        <v>13824</v>
      </c>
      <c r="K1190" s="1" t="s">
        <v>13825</v>
      </c>
      <c r="L1190" s="1" t="s">
        <v>13826</v>
      </c>
      <c r="M1190" s="1" t="s">
        <v>13827</v>
      </c>
      <c r="N1190" s="1" t="s">
        <v>13828</v>
      </c>
      <c r="O1190" s="1" t="s">
        <v>13829</v>
      </c>
      <c r="P1190" s="1" t="s">
        <v>13816</v>
      </c>
    </row>
    <row r="1191" spans="1:16" ht="14.25">
      <c r="A1191" s="44">
        <v>1190</v>
      </c>
      <c r="B1191" s="1" t="s">
        <v>13830</v>
      </c>
      <c r="C1191" s="1" t="s">
        <v>13831</v>
      </c>
      <c r="D1191" s="1" t="s">
        <v>13832</v>
      </c>
      <c r="E1191" s="1" t="s">
        <v>13833</v>
      </c>
      <c r="F1191" s="1" t="s">
        <v>13834</v>
      </c>
      <c r="G1191" s="1" t="s">
        <v>13835</v>
      </c>
      <c r="H1191" s="1" t="s">
        <v>13836</v>
      </c>
      <c r="I1191" s="1" t="s">
        <v>13837</v>
      </c>
      <c r="J1191" s="1" t="s">
        <v>13838</v>
      </c>
      <c r="K1191" s="1" t="s">
        <v>13839</v>
      </c>
      <c r="L1191" s="1" t="s">
        <v>13840</v>
      </c>
      <c r="M1191" s="1" t="s">
        <v>13841</v>
      </c>
      <c r="N1191" s="1" t="s">
        <v>13842</v>
      </c>
      <c r="O1191" s="1" t="s">
        <v>13843</v>
      </c>
      <c r="P1191" s="1" t="s">
        <v>13830</v>
      </c>
    </row>
    <row r="1192" spans="1:16" ht="14.25">
      <c r="A1192" s="44">
        <v>1191</v>
      </c>
      <c r="B1192" s="1" t="s">
        <v>13844</v>
      </c>
      <c r="C1192" s="1" t="s">
        <v>13845</v>
      </c>
      <c r="D1192" s="1" t="s">
        <v>13846</v>
      </c>
      <c r="E1192" s="1" t="s">
        <v>13847</v>
      </c>
      <c r="F1192" s="1" t="s">
        <v>13848</v>
      </c>
      <c r="G1192" s="1" t="s">
        <v>13849</v>
      </c>
      <c r="H1192" s="1" t="s">
        <v>13850</v>
      </c>
      <c r="I1192" s="1" t="s">
        <v>13851</v>
      </c>
      <c r="J1192" s="1" t="s">
        <v>13852</v>
      </c>
      <c r="K1192" s="1" t="s">
        <v>13853</v>
      </c>
      <c r="L1192" s="1" t="s">
        <v>13854</v>
      </c>
      <c r="M1192" s="1" t="s">
        <v>13855</v>
      </c>
      <c r="N1192" s="1" t="s">
        <v>13856</v>
      </c>
      <c r="O1192" s="1" t="s">
        <v>13857</v>
      </c>
      <c r="P1192" s="1" t="s">
        <v>13844</v>
      </c>
    </row>
    <row r="1193" spans="1:16" ht="14.25">
      <c r="A1193" s="44">
        <v>1192</v>
      </c>
      <c r="B1193" s="1" t="s">
        <v>13858</v>
      </c>
      <c r="C1193" s="1">
        <v>41</v>
      </c>
      <c r="D1193" s="1">
        <v>41</v>
      </c>
      <c r="E1193" s="1">
        <v>41</v>
      </c>
      <c r="F1193" s="1">
        <v>41</v>
      </c>
      <c r="G1193" s="1">
        <v>41</v>
      </c>
      <c r="H1193" s="1">
        <v>41</v>
      </c>
      <c r="I1193" s="1">
        <v>41</v>
      </c>
      <c r="J1193" s="1">
        <v>41</v>
      </c>
      <c r="K1193" s="1">
        <v>41</v>
      </c>
      <c r="L1193" s="1">
        <v>41</v>
      </c>
      <c r="M1193" s="1">
        <v>41</v>
      </c>
      <c r="N1193" s="1">
        <v>41</v>
      </c>
      <c r="O1193" s="1">
        <v>41</v>
      </c>
      <c r="P1193" s="1" t="s">
        <v>13858</v>
      </c>
    </row>
    <row r="1194" spans="1:16" ht="14.25">
      <c r="A1194" s="44">
        <v>1193</v>
      </c>
      <c r="B1194" s="1" t="s">
        <v>13859</v>
      </c>
      <c r="C1194" s="1">
        <v>150</v>
      </c>
      <c r="D1194" s="1">
        <v>150</v>
      </c>
      <c r="E1194" s="1">
        <v>150</v>
      </c>
      <c r="F1194" s="1">
        <v>150</v>
      </c>
      <c r="G1194" s="1">
        <v>150</v>
      </c>
      <c r="H1194" s="1">
        <v>150</v>
      </c>
      <c r="I1194" s="1">
        <v>150</v>
      </c>
      <c r="J1194" s="1">
        <v>150</v>
      </c>
      <c r="K1194" s="1">
        <v>150</v>
      </c>
      <c r="L1194" s="1">
        <v>150</v>
      </c>
      <c r="M1194" s="1">
        <v>150</v>
      </c>
      <c r="N1194" s="1">
        <v>150</v>
      </c>
      <c r="O1194" s="1">
        <v>150</v>
      </c>
      <c r="P1194" s="1" t="s">
        <v>13859</v>
      </c>
    </row>
    <row r="1195" spans="1:16" ht="14.25">
      <c r="A1195" s="44">
        <v>1194</v>
      </c>
      <c r="B1195" s="1" t="s">
        <v>13860</v>
      </c>
      <c r="C1195" s="1" t="s">
        <v>13861</v>
      </c>
      <c r="D1195" s="1" t="s">
        <v>13861</v>
      </c>
      <c r="E1195" s="1" t="s">
        <v>13862</v>
      </c>
      <c r="F1195" s="1" t="s">
        <v>13863</v>
      </c>
      <c r="G1195" s="1" t="s">
        <v>13864</v>
      </c>
      <c r="H1195" s="1" t="s">
        <v>13865</v>
      </c>
      <c r="I1195" s="1" t="s">
        <v>13866</v>
      </c>
      <c r="J1195" s="1" t="s">
        <v>13867</v>
      </c>
      <c r="K1195" s="1" t="s">
        <v>13866</v>
      </c>
      <c r="L1195" s="1" t="s">
        <v>13868</v>
      </c>
      <c r="M1195" s="1" t="s">
        <v>13869</v>
      </c>
      <c r="N1195" s="1" t="s">
        <v>13870</v>
      </c>
      <c r="O1195" s="1" t="s">
        <v>13871</v>
      </c>
      <c r="P1195" s="1" t="s">
        <v>13860</v>
      </c>
    </row>
    <row r="1196" spans="1:16" ht="14.25">
      <c r="A1196" s="44">
        <v>1195</v>
      </c>
      <c r="B1196" s="1" t="s">
        <v>13872</v>
      </c>
      <c r="C1196" s="1" t="s">
        <v>13873</v>
      </c>
      <c r="D1196" s="1" t="s">
        <v>13873</v>
      </c>
      <c r="E1196" s="1" t="s">
        <v>13874</v>
      </c>
      <c r="F1196" s="1" t="s">
        <v>13875</v>
      </c>
      <c r="G1196" s="1" t="s">
        <v>13876</v>
      </c>
      <c r="H1196" s="1" t="s">
        <v>13877</v>
      </c>
      <c r="I1196" s="1" t="s">
        <v>13878</v>
      </c>
      <c r="J1196" s="1" t="s">
        <v>13879</v>
      </c>
      <c r="K1196" s="1" t="s">
        <v>13878</v>
      </c>
      <c r="L1196" s="1" t="s">
        <v>13880</v>
      </c>
      <c r="M1196" s="1" t="s">
        <v>13881</v>
      </c>
      <c r="N1196" s="1" t="s">
        <v>13882</v>
      </c>
      <c r="O1196" s="1" t="s">
        <v>13883</v>
      </c>
      <c r="P1196" s="1" t="s">
        <v>13872</v>
      </c>
    </row>
    <row r="1197" spans="1:16" ht="14.25">
      <c r="A1197" s="44">
        <v>1196</v>
      </c>
      <c r="B1197" s="1" t="s">
        <v>13884</v>
      </c>
      <c r="C1197" s="1" t="s">
        <v>13885</v>
      </c>
      <c r="D1197" s="1" t="s">
        <v>13885</v>
      </c>
      <c r="E1197" s="1" t="s">
        <v>13886</v>
      </c>
      <c r="F1197" s="1" t="s">
        <v>13887</v>
      </c>
      <c r="G1197" s="1" t="s">
        <v>13888</v>
      </c>
      <c r="H1197" s="1" t="s">
        <v>13889</v>
      </c>
      <c r="I1197" s="1" t="s">
        <v>13890</v>
      </c>
      <c r="J1197" s="1" t="s">
        <v>13891</v>
      </c>
      <c r="K1197" s="1" t="s">
        <v>13890</v>
      </c>
      <c r="L1197" s="1" t="s">
        <v>13892</v>
      </c>
      <c r="M1197" s="1" t="s">
        <v>13893</v>
      </c>
      <c r="N1197" s="1" t="s">
        <v>13894</v>
      </c>
      <c r="O1197" s="1" t="s">
        <v>13895</v>
      </c>
      <c r="P1197" s="1" t="s">
        <v>13884</v>
      </c>
    </row>
    <row r="1198" spans="1:16" ht="14.25">
      <c r="A1198" s="44">
        <v>1197</v>
      </c>
      <c r="B1198" s="1" t="s">
        <v>13896</v>
      </c>
      <c r="C1198" s="1" t="s">
        <v>13897</v>
      </c>
      <c r="D1198" s="1" t="s">
        <v>13897</v>
      </c>
      <c r="E1198" s="1" t="s">
        <v>13898</v>
      </c>
      <c r="F1198" s="1" t="s">
        <v>13899</v>
      </c>
      <c r="G1198" s="1" t="s">
        <v>13900</v>
      </c>
      <c r="H1198" s="1" t="s">
        <v>13901</v>
      </c>
      <c r="I1198" s="1" t="s">
        <v>13902</v>
      </c>
      <c r="J1198" s="1" t="s">
        <v>13903</v>
      </c>
      <c r="K1198" s="1" t="s">
        <v>13902</v>
      </c>
      <c r="L1198" s="1" t="s">
        <v>13904</v>
      </c>
      <c r="M1198" s="1" t="s">
        <v>13905</v>
      </c>
      <c r="N1198" s="1" t="s">
        <v>13906</v>
      </c>
      <c r="O1198" s="1" t="s">
        <v>13907</v>
      </c>
      <c r="P1198" s="1" t="s">
        <v>13896</v>
      </c>
    </row>
    <row r="1199" spans="1:16" ht="14.25">
      <c r="A1199" s="44">
        <v>1198</v>
      </c>
      <c r="B1199" s="1" t="s">
        <v>13908</v>
      </c>
      <c r="C1199" s="1" t="s">
        <v>13909</v>
      </c>
      <c r="D1199" s="1" t="s">
        <v>13909</v>
      </c>
      <c r="E1199" s="1" t="s">
        <v>13910</v>
      </c>
      <c r="F1199" s="1" t="s">
        <v>13911</v>
      </c>
      <c r="G1199" s="1" t="s">
        <v>13912</v>
      </c>
      <c r="H1199" s="1" t="s">
        <v>13913</v>
      </c>
      <c r="I1199" s="1" t="s">
        <v>13914</v>
      </c>
      <c r="J1199" s="1" t="s">
        <v>13915</v>
      </c>
      <c r="K1199" s="1" t="s">
        <v>13914</v>
      </c>
      <c r="L1199" s="1" t="s">
        <v>13916</v>
      </c>
      <c r="M1199" s="1" t="s">
        <v>13917</v>
      </c>
      <c r="N1199" s="1" t="s">
        <v>13918</v>
      </c>
      <c r="O1199" s="1" t="s">
        <v>13919</v>
      </c>
      <c r="P1199" s="1" t="s">
        <v>13908</v>
      </c>
    </row>
    <row r="1200" spans="1:16" ht="14.25">
      <c r="A1200" s="44">
        <v>1199</v>
      </c>
      <c r="B1200" s="1" t="s">
        <v>13920</v>
      </c>
      <c r="C1200" s="1" t="s">
        <v>13921</v>
      </c>
      <c r="D1200" s="1" t="s">
        <v>13921</v>
      </c>
      <c r="E1200" s="1" t="s">
        <v>13922</v>
      </c>
      <c r="F1200" s="1" t="s">
        <v>13923</v>
      </c>
      <c r="G1200" s="1" t="s">
        <v>13924</v>
      </c>
      <c r="H1200" s="1" t="s">
        <v>13925</v>
      </c>
      <c r="I1200" s="1" t="s">
        <v>13926</v>
      </c>
      <c r="J1200" s="1" t="s">
        <v>13927</v>
      </c>
      <c r="K1200" s="1" t="s">
        <v>13926</v>
      </c>
      <c r="L1200" s="1" t="s">
        <v>13928</v>
      </c>
      <c r="M1200" s="1" t="s">
        <v>13929</v>
      </c>
      <c r="N1200" s="1" t="s">
        <v>13930</v>
      </c>
      <c r="O1200" s="1" t="s">
        <v>13931</v>
      </c>
      <c r="P1200" s="1" t="s">
        <v>13920</v>
      </c>
    </row>
    <row r="1201" spans="1:16" ht="14.25">
      <c r="A1201" s="44">
        <v>1200</v>
      </c>
      <c r="B1201" s="1" t="s">
        <v>13932</v>
      </c>
      <c r="C1201" s="1" t="s">
        <v>13933</v>
      </c>
      <c r="D1201" s="1" t="s">
        <v>13933</v>
      </c>
      <c r="E1201" s="1" t="s">
        <v>13934</v>
      </c>
      <c r="F1201" s="1" t="s">
        <v>13935</v>
      </c>
      <c r="G1201" s="1" t="s">
        <v>13936</v>
      </c>
      <c r="H1201" s="1" t="s">
        <v>13937</v>
      </c>
      <c r="I1201" s="1" t="s">
        <v>13938</v>
      </c>
      <c r="J1201" s="1" t="s">
        <v>13939</v>
      </c>
      <c r="K1201" s="1" t="s">
        <v>13938</v>
      </c>
      <c r="L1201" s="1" t="s">
        <v>13940</v>
      </c>
      <c r="M1201" s="1" t="s">
        <v>13941</v>
      </c>
      <c r="N1201" s="1" t="s">
        <v>13942</v>
      </c>
      <c r="O1201" s="1" t="s">
        <v>13943</v>
      </c>
      <c r="P1201" s="1" t="s">
        <v>13932</v>
      </c>
    </row>
    <row r="1202" spans="1:16" ht="14.25">
      <c r="A1202" s="44">
        <v>1201</v>
      </c>
      <c r="B1202" s="1" t="s">
        <v>13944</v>
      </c>
      <c r="C1202" s="1" t="s">
        <v>13945</v>
      </c>
      <c r="D1202" s="1" t="s">
        <v>13945</v>
      </c>
      <c r="E1202" s="1" t="s">
        <v>13946</v>
      </c>
      <c r="F1202" s="1" t="s">
        <v>13947</v>
      </c>
      <c r="G1202" s="1" t="s">
        <v>13948</v>
      </c>
      <c r="H1202" s="1" t="s">
        <v>13949</v>
      </c>
      <c r="I1202" s="1" t="s">
        <v>13950</v>
      </c>
      <c r="J1202" s="1" t="s">
        <v>13951</v>
      </c>
      <c r="K1202" s="1" t="s">
        <v>13950</v>
      </c>
      <c r="L1202" s="1" t="s">
        <v>13952</v>
      </c>
      <c r="M1202" s="1" t="s">
        <v>13953</v>
      </c>
      <c r="N1202" s="1" t="s">
        <v>13954</v>
      </c>
      <c r="O1202" s="1" t="s">
        <v>13955</v>
      </c>
      <c r="P1202" s="1" t="s">
        <v>13944</v>
      </c>
    </row>
    <row r="1203" spans="1:16" ht="14.25">
      <c r="A1203" s="44">
        <v>1202</v>
      </c>
      <c r="B1203" s="1" t="s">
        <v>13956</v>
      </c>
      <c r="C1203" s="1" t="s">
        <v>13957</v>
      </c>
      <c r="D1203" s="1" t="s">
        <v>13957</v>
      </c>
      <c r="E1203" s="1" t="s">
        <v>13958</v>
      </c>
      <c r="F1203" s="1" t="s">
        <v>13959</v>
      </c>
      <c r="G1203" s="1" t="s">
        <v>13960</v>
      </c>
      <c r="H1203" s="1" t="s">
        <v>13961</v>
      </c>
      <c r="I1203" s="1" t="s">
        <v>13962</v>
      </c>
      <c r="J1203" s="1" t="s">
        <v>13963</v>
      </c>
      <c r="K1203" s="1" t="s">
        <v>13962</v>
      </c>
      <c r="L1203" s="1" t="s">
        <v>13964</v>
      </c>
      <c r="M1203" s="1" t="s">
        <v>13965</v>
      </c>
      <c r="N1203" s="1" t="s">
        <v>13966</v>
      </c>
      <c r="O1203" s="1" t="s">
        <v>13967</v>
      </c>
      <c r="P1203" s="1" t="s">
        <v>13956</v>
      </c>
    </row>
    <row r="1204" spans="1:16" ht="14.25">
      <c r="A1204" s="44">
        <v>1203</v>
      </c>
      <c r="B1204" s="1" t="s">
        <v>13968</v>
      </c>
      <c r="C1204" s="1" t="s">
        <v>13969</v>
      </c>
      <c r="D1204" s="1" t="s">
        <v>13969</v>
      </c>
      <c r="E1204" s="1" t="s">
        <v>13970</v>
      </c>
      <c r="F1204" s="1" t="s">
        <v>13971</v>
      </c>
      <c r="G1204" s="1" t="s">
        <v>13972</v>
      </c>
      <c r="H1204" s="1" t="s">
        <v>13973</v>
      </c>
      <c r="I1204" s="1" t="s">
        <v>13974</v>
      </c>
      <c r="J1204" s="1" t="s">
        <v>13975</v>
      </c>
      <c r="K1204" s="1" t="s">
        <v>13974</v>
      </c>
      <c r="L1204" s="1" t="s">
        <v>13976</v>
      </c>
      <c r="M1204" s="1" t="s">
        <v>13977</v>
      </c>
      <c r="N1204" s="1" t="s">
        <v>13978</v>
      </c>
      <c r="O1204" s="1" t="s">
        <v>13979</v>
      </c>
      <c r="P1204" s="1" t="s">
        <v>13968</v>
      </c>
    </row>
    <row r="1205" spans="1:16" ht="14.25">
      <c r="A1205" s="44">
        <v>1204</v>
      </c>
      <c r="B1205" s="1" t="s">
        <v>13980</v>
      </c>
      <c r="C1205" s="1" t="s">
        <v>13981</v>
      </c>
      <c r="D1205" s="1" t="s">
        <v>13981</v>
      </c>
      <c r="E1205" s="1" t="s">
        <v>13982</v>
      </c>
      <c r="F1205" s="1" t="s">
        <v>13983</v>
      </c>
      <c r="G1205" s="1" t="s">
        <v>13984</v>
      </c>
      <c r="H1205" s="1" t="s">
        <v>13985</v>
      </c>
      <c r="I1205" s="1" t="s">
        <v>13986</v>
      </c>
      <c r="J1205" s="1" t="s">
        <v>13987</v>
      </c>
      <c r="K1205" s="1" t="s">
        <v>13986</v>
      </c>
      <c r="L1205" s="1" t="s">
        <v>13988</v>
      </c>
      <c r="M1205" s="1" t="s">
        <v>13989</v>
      </c>
      <c r="N1205" s="1" t="s">
        <v>13990</v>
      </c>
      <c r="O1205" s="1" t="s">
        <v>13991</v>
      </c>
      <c r="P1205" s="1" t="s">
        <v>13980</v>
      </c>
    </row>
    <row r="1206" spans="1:16" ht="14.25">
      <c r="A1206" s="44">
        <v>1205</v>
      </c>
      <c r="B1206" s="1" t="s">
        <v>13992</v>
      </c>
      <c r="C1206" s="1" t="s">
        <v>13993</v>
      </c>
      <c r="D1206" s="1" t="s">
        <v>13993</v>
      </c>
      <c r="E1206" s="1" t="s">
        <v>13994</v>
      </c>
      <c r="F1206" s="1" t="s">
        <v>13995</v>
      </c>
      <c r="G1206" s="1" t="s">
        <v>13996</v>
      </c>
      <c r="H1206" s="1" t="s">
        <v>13997</v>
      </c>
      <c r="I1206" s="1" t="s">
        <v>13998</v>
      </c>
      <c r="J1206" s="1" t="s">
        <v>13999</v>
      </c>
      <c r="K1206" s="1" t="s">
        <v>13998</v>
      </c>
      <c r="L1206" s="1" t="s">
        <v>14000</v>
      </c>
      <c r="M1206" s="1" t="s">
        <v>14001</v>
      </c>
      <c r="N1206" s="1" t="s">
        <v>14002</v>
      </c>
      <c r="O1206" s="1" t="s">
        <v>14003</v>
      </c>
      <c r="P1206" s="1" t="s">
        <v>13992</v>
      </c>
    </row>
    <row r="1207" spans="1:16" ht="14.25">
      <c r="A1207" s="44">
        <v>1206</v>
      </c>
      <c r="B1207" s="1" t="s">
        <v>14004</v>
      </c>
      <c r="C1207" s="1" t="s">
        <v>14005</v>
      </c>
      <c r="D1207" s="1" t="s">
        <v>14005</v>
      </c>
      <c r="E1207" s="1" t="s">
        <v>14006</v>
      </c>
      <c r="F1207" s="1" t="s">
        <v>14007</v>
      </c>
      <c r="G1207" s="1" t="s">
        <v>14008</v>
      </c>
      <c r="H1207" s="1" t="s">
        <v>14009</v>
      </c>
      <c r="I1207" s="1" t="s">
        <v>14010</v>
      </c>
      <c r="J1207" s="1" t="s">
        <v>14011</v>
      </c>
      <c r="K1207" s="1" t="s">
        <v>14010</v>
      </c>
      <c r="L1207" s="1" t="s">
        <v>14012</v>
      </c>
      <c r="M1207" s="1" t="s">
        <v>14013</v>
      </c>
      <c r="N1207" s="1" t="s">
        <v>14014</v>
      </c>
      <c r="O1207" s="1" t="s">
        <v>14015</v>
      </c>
      <c r="P1207" s="1" t="s">
        <v>14004</v>
      </c>
    </row>
    <row r="1208" spans="1:16" ht="14.25">
      <c r="A1208" s="44">
        <v>1207</v>
      </c>
      <c r="B1208" s="1" t="s">
        <v>14016</v>
      </c>
      <c r="C1208" s="1" t="s">
        <v>14017</v>
      </c>
      <c r="D1208" s="1" t="s">
        <v>14017</v>
      </c>
      <c r="E1208" s="1" t="s">
        <v>14018</v>
      </c>
      <c r="F1208" s="1" t="s">
        <v>14019</v>
      </c>
      <c r="G1208" s="1" t="s">
        <v>14020</v>
      </c>
      <c r="H1208" s="1" t="s">
        <v>14021</v>
      </c>
      <c r="I1208" s="1" t="s">
        <v>14022</v>
      </c>
      <c r="J1208" s="1" t="s">
        <v>14023</v>
      </c>
      <c r="K1208" s="1" t="s">
        <v>14022</v>
      </c>
      <c r="L1208" s="1" t="s">
        <v>14024</v>
      </c>
      <c r="M1208" s="1" t="s">
        <v>14025</v>
      </c>
      <c r="N1208" s="1" t="s">
        <v>14026</v>
      </c>
      <c r="O1208" s="1" t="s">
        <v>14027</v>
      </c>
      <c r="P1208" s="1" t="s">
        <v>14016</v>
      </c>
    </row>
    <row r="1209" spans="1:16" ht="14.25">
      <c r="A1209" s="44">
        <v>1208</v>
      </c>
      <c r="B1209" s="1" t="s">
        <v>14028</v>
      </c>
      <c r="C1209" s="1" t="s">
        <v>14029</v>
      </c>
      <c r="D1209" s="1" t="s">
        <v>14029</v>
      </c>
      <c r="E1209" s="1" t="s">
        <v>14030</v>
      </c>
      <c r="F1209" s="1" t="s">
        <v>14031</v>
      </c>
      <c r="G1209" s="1" t="s">
        <v>14032</v>
      </c>
      <c r="H1209" s="1" t="s">
        <v>14033</v>
      </c>
      <c r="I1209" s="1" t="s">
        <v>14034</v>
      </c>
      <c r="J1209" s="1" t="s">
        <v>14035</v>
      </c>
      <c r="K1209" s="1" t="s">
        <v>14034</v>
      </c>
      <c r="L1209" s="1" t="s">
        <v>14036</v>
      </c>
      <c r="M1209" s="1" t="s">
        <v>14037</v>
      </c>
      <c r="N1209" s="1" t="s">
        <v>14038</v>
      </c>
      <c r="O1209" s="1" t="s">
        <v>14039</v>
      </c>
      <c r="P1209" s="1" t="s">
        <v>14028</v>
      </c>
    </row>
    <row r="1210" spans="1:16" ht="14.25">
      <c r="A1210" s="44">
        <v>1209</v>
      </c>
      <c r="B1210" s="1" t="s">
        <v>14040</v>
      </c>
      <c r="C1210" s="1" t="s">
        <v>14041</v>
      </c>
      <c r="D1210" s="1" t="s">
        <v>14041</v>
      </c>
      <c r="E1210" s="1" t="s">
        <v>14042</v>
      </c>
      <c r="F1210" s="1" t="s">
        <v>14043</v>
      </c>
      <c r="G1210" s="1" t="s">
        <v>14044</v>
      </c>
      <c r="H1210" s="1" t="s">
        <v>14045</v>
      </c>
      <c r="I1210" s="1" t="s">
        <v>14046</v>
      </c>
      <c r="J1210" s="1" t="s">
        <v>14047</v>
      </c>
      <c r="K1210" s="1" t="s">
        <v>14046</v>
      </c>
      <c r="L1210" s="1" t="s">
        <v>14048</v>
      </c>
      <c r="M1210" s="1" t="s">
        <v>14049</v>
      </c>
      <c r="N1210" s="1" t="s">
        <v>14050</v>
      </c>
      <c r="O1210" s="1" t="s">
        <v>14051</v>
      </c>
      <c r="P1210" s="1" t="s">
        <v>14040</v>
      </c>
    </row>
    <row r="1211" spans="1:16" ht="14.25">
      <c r="A1211" s="44">
        <v>1210</v>
      </c>
      <c r="B1211" s="1" t="s">
        <v>14052</v>
      </c>
      <c r="C1211" s="1" t="s">
        <v>14053</v>
      </c>
      <c r="D1211" s="1" t="s">
        <v>14053</v>
      </c>
      <c r="E1211" s="1" t="s">
        <v>14054</v>
      </c>
      <c r="F1211" s="1" t="s">
        <v>14055</v>
      </c>
      <c r="G1211" s="1" t="s">
        <v>14056</v>
      </c>
      <c r="H1211" s="1" t="s">
        <v>14057</v>
      </c>
      <c r="I1211" s="1" t="s">
        <v>14058</v>
      </c>
      <c r="J1211" s="1" t="s">
        <v>14059</v>
      </c>
      <c r="K1211" s="1" t="s">
        <v>14058</v>
      </c>
      <c r="L1211" s="1" t="s">
        <v>14060</v>
      </c>
      <c r="M1211" s="1" t="s">
        <v>14061</v>
      </c>
      <c r="N1211" s="1" t="s">
        <v>14062</v>
      </c>
      <c r="O1211" s="1" t="s">
        <v>14063</v>
      </c>
      <c r="P1211" s="1" t="s">
        <v>14052</v>
      </c>
    </row>
    <row r="1212" spans="1:16" ht="14.25">
      <c r="A1212" s="44">
        <v>1211</v>
      </c>
      <c r="B1212" s="1" t="s">
        <v>14064</v>
      </c>
      <c r="C1212" s="1" t="s">
        <v>14065</v>
      </c>
      <c r="D1212" s="1" t="s">
        <v>14065</v>
      </c>
      <c r="E1212" s="1" t="s">
        <v>14066</v>
      </c>
      <c r="F1212" s="1" t="s">
        <v>14067</v>
      </c>
      <c r="G1212" s="1" t="s">
        <v>14068</v>
      </c>
      <c r="H1212" s="1" t="s">
        <v>14069</v>
      </c>
      <c r="I1212" s="1" t="s">
        <v>14070</v>
      </c>
      <c r="J1212" s="1" t="s">
        <v>14071</v>
      </c>
      <c r="K1212" s="1" t="s">
        <v>14070</v>
      </c>
      <c r="L1212" s="1" t="s">
        <v>14072</v>
      </c>
      <c r="M1212" s="1" t="s">
        <v>14073</v>
      </c>
      <c r="N1212" s="1" t="s">
        <v>14074</v>
      </c>
      <c r="O1212" s="1" t="s">
        <v>14075</v>
      </c>
      <c r="P1212" s="1" t="s">
        <v>14064</v>
      </c>
    </row>
    <row r="1213" spans="1:16" ht="14.25">
      <c r="A1213" s="44">
        <v>1212</v>
      </c>
      <c r="B1213" s="1" t="s">
        <v>14076</v>
      </c>
      <c r="C1213" s="1" t="s">
        <v>14077</v>
      </c>
      <c r="D1213" s="1" t="s">
        <v>14077</v>
      </c>
      <c r="E1213" s="1" t="s">
        <v>14078</v>
      </c>
      <c r="F1213" s="1" t="s">
        <v>14079</v>
      </c>
      <c r="G1213" s="1" t="s">
        <v>14080</v>
      </c>
      <c r="H1213" s="1" t="s">
        <v>14081</v>
      </c>
      <c r="I1213" s="1" t="s">
        <v>14082</v>
      </c>
      <c r="J1213" s="1" t="s">
        <v>14083</v>
      </c>
      <c r="K1213" s="1" t="s">
        <v>14082</v>
      </c>
      <c r="L1213" s="1" t="s">
        <v>14084</v>
      </c>
      <c r="M1213" s="1" t="s">
        <v>14085</v>
      </c>
      <c r="N1213" s="1" t="s">
        <v>14086</v>
      </c>
      <c r="O1213" s="1" t="s">
        <v>14087</v>
      </c>
      <c r="P1213" s="1" t="s">
        <v>14076</v>
      </c>
    </row>
    <row r="1214" spans="1:16" ht="14.25">
      <c r="A1214" s="44">
        <v>1213</v>
      </c>
      <c r="B1214" s="1" t="s">
        <v>14088</v>
      </c>
      <c r="C1214" s="1" t="s">
        <v>14089</v>
      </c>
      <c r="D1214" s="1" t="s">
        <v>14089</v>
      </c>
      <c r="E1214" s="1" t="s">
        <v>14090</v>
      </c>
      <c r="F1214" s="1" t="s">
        <v>14091</v>
      </c>
      <c r="G1214" s="1" t="s">
        <v>14092</v>
      </c>
      <c r="H1214" s="1" t="s">
        <v>14093</v>
      </c>
      <c r="I1214" s="1" t="s">
        <v>14094</v>
      </c>
      <c r="J1214" s="1" t="s">
        <v>14095</v>
      </c>
      <c r="K1214" s="1" t="s">
        <v>14094</v>
      </c>
      <c r="L1214" s="1" t="s">
        <v>14096</v>
      </c>
      <c r="M1214" s="1" t="s">
        <v>14097</v>
      </c>
      <c r="N1214" s="1" t="s">
        <v>14098</v>
      </c>
      <c r="O1214" s="1" t="s">
        <v>14099</v>
      </c>
      <c r="P1214" s="1" t="s">
        <v>14088</v>
      </c>
    </row>
    <row r="1215" spans="1:16" ht="14.25">
      <c r="A1215" s="44">
        <v>1214</v>
      </c>
      <c r="B1215" s="1" t="s">
        <v>14100</v>
      </c>
      <c r="C1215" s="1" t="s">
        <v>14101</v>
      </c>
      <c r="D1215" s="1" t="s">
        <v>14101</v>
      </c>
      <c r="E1215" s="1" t="s">
        <v>14102</v>
      </c>
      <c r="F1215" s="1" t="s">
        <v>14103</v>
      </c>
      <c r="G1215" s="1" t="s">
        <v>14104</v>
      </c>
      <c r="H1215" s="1" t="s">
        <v>14105</v>
      </c>
      <c r="I1215" s="1" t="s">
        <v>14106</v>
      </c>
      <c r="J1215" s="1" t="s">
        <v>14107</v>
      </c>
      <c r="K1215" s="1" t="s">
        <v>14106</v>
      </c>
      <c r="L1215" s="1" t="s">
        <v>14108</v>
      </c>
      <c r="M1215" s="1" t="s">
        <v>14109</v>
      </c>
      <c r="N1215" s="1" t="s">
        <v>14110</v>
      </c>
      <c r="O1215" s="1" t="s">
        <v>14111</v>
      </c>
      <c r="P1215" s="1" t="s">
        <v>14100</v>
      </c>
    </row>
    <row r="1216" spans="1:16" ht="14.25">
      <c r="A1216" s="44">
        <v>1215</v>
      </c>
      <c r="B1216" s="1" t="s">
        <v>14112</v>
      </c>
      <c r="C1216" s="1" t="s">
        <v>14113</v>
      </c>
      <c r="D1216" s="1" t="s">
        <v>14113</v>
      </c>
      <c r="E1216" s="1" t="s">
        <v>14114</v>
      </c>
      <c r="F1216" s="1" t="s">
        <v>14115</v>
      </c>
      <c r="G1216" s="1" t="s">
        <v>14116</v>
      </c>
      <c r="H1216" s="1" t="s">
        <v>14117</v>
      </c>
      <c r="I1216" s="1" t="s">
        <v>14118</v>
      </c>
      <c r="J1216" s="1" t="s">
        <v>14119</v>
      </c>
      <c r="K1216" s="1" t="s">
        <v>14118</v>
      </c>
      <c r="L1216" s="1" t="s">
        <v>14120</v>
      </c>
      <c r="M1216" s="1" t="s">
        <v>14121</v>
      </c>
      <c r="N1216" s="1" t="s">
        <v>14122</v>
      </c>
      <c r="O1216" s="1" t="s">
        <v>14123</v>
      </c>
      <c r="P1216" s="1" t="s">
        <v>14112</v>
      </c>
    </row>
    <row r="1217" spans="1:16" ht="14.25">
      <c r="A1217" s="44">
        <v>1216</v>
      </c>
      <c r="B1217" s="1" t="s">
        <v>14124</v>
      </c>
      <c r="C1217" s="1" t="s">
        <v>14125</v>
      </c>
      <c r="D1217" s="1" t="s">
        <v>14125</v>
      </c>
      <c r="E1217" s="1" t="s">
        <v>14126</v>
      </c>
      <c r="F1217" s="1" t="s">
        <v>14127</v>
      </c>
      <c r="G1217" s="1" t="s">
        <v>14128</v>
      </c>
      <c r="H1217" s="1" t="s">
        <v>14129</v>
      </c>
      <c r="I1217" s="1" t="s">
        <v>14130</v>
      </c>
      <c r="J1217" s="1" t="s">
        <v>14131</v>
      </c>
      <c r="K1217" s="1" t="s">
        <v>14130</v>
      </c>
      <c r="L1217" s="1" t="s">
        <v>14132</v>
      </c>
      <c r="M1217" s="1" t="s">
        <v>14133</v>
      </c>
      <c r="N1217" s="1" t="s">
        <v>14134</v>
      </c>
      <c r="O1217" s="1" t="s">
        <v>14135</v>
      </c>
      <c r="P1217" s="1" t="s">
        <v>14124</v>
      </c>
    </row>
    <row r="1218" spans="1:16" ht="14.25">
      <c r="A1218" s="44">
        <v>1217</v>
      </c>
      <c r="B1218" s="1" t="s">
        <v>14136</v>
      </c>
      <c r="C1218" s="1" t="s">
        <v>14137</v>
      </c>
      <c r="D1218" s="1" t="s">
        <v>14137</v>
      </c>
      <c r="E1218" s="1" t="s">
        <v>14138</v>
      </c>
      <c r="F1218" s="1" t="s">
        <v>14139</v>
      </c>
      <c r="G1218" s="1" t="s">
        <v>14140</v>
      </c>
      <c r="H1218" s="1" t="s">
        <v>14141</v>
      </c>
      <c r="I1218" s="1" t="s">
        <v>14142</v>
      </c>
      <c r="J1218" s="1" t="s">
        <v>14143</v>
      </c>
      <c r="K1218" s="1" t="s">
        <v>14142</v>
      </c>
      <c r="L1218" s="1" t="s">
        <v>14144</v>
      </c>
      <c r="M1218" s="1" t="s">
        <v>14145</v>
      </c>
      <c r="N1218" s="1" t="s">
        <v>14146</v>
      </c>
      <c r="O1218" s="1" t="s">
        <v>14147</v>
      </c>
      <c r="P1218" s="1" t="s">
        <v>14136</v>
      </c>
    </row>
    <row r="1219" spans="1:16" ht="14.25">
      <c r="A1219" s="44">
        <v>1218</v>
      </c>
      <c r="B1219" s="1" t="s">
        <v>14148</v>
      </c>
      <c r="C1219" s="1" t="s">
        <v>14149</v>
      </c>
      <c r="D1219" s="1" t="s">
        <v>14149</v>
      </c>
      <c r="E1219" s="1" t="s">
        <v>14150</v>
      </c>
      <c r="F1219" s="1" t="s">
        <v>14151</v>
      </c>
      <c r="G1219" s="1" t="s">
        <v>14152</v>
      </c>
      <c r="H1219" s="1" t="s">
        <v>14153</v>
      </c>
      <c r="I1219" s="1" t="s">
        <v>14154</v>
      </c>
      <c r="J1219" s="1" t="s">
        <v>14155</v>
      </c>
      <c r="K1219" s="1" t="s">
        <v>14154</v>
      </c>
      <c r="L1219" s="1" t="s">
        <v>14156</v>
      </c>
      <c r="M1219" s="1" t="s">
        <v>14157</v>
      </c>
      <c r="N1219" s="1" t="s">
        <v>14158</v>
      </c>
      <c r="O1219" s="1" t="s">
        <v>14159</v>
      </c>
      <c r="P1219" s="1" t="s">
        <v>14148</v>
      </c>
    </row>
    <row r="1220" spans="1:16" ht="14.25">
      <c r="A1220" s="44">
        <v>1219</v>
      </c>
      <c r="B1220" s="1" t="s">
        <v>14160</v>
      </c>
      <c r="C1220" s="1" t="s">
        <v>14161</v>
      </c>
      <c r="D1220" s="1" t="s">
        <v>14161</v>
      </c>
      <c r="E1220" s="1" t="s">
        <v>14162</v>
      </c>
      <c r="F1220" s="1" t="s">
        <v>14163</v>
      </c>
      <c r="G1220" s="1" t="s">
        <v>14164</v>
      </c>
      <c r="H1220" s="1" t="s">
        <v>14165</v>
      </c>
      <c r="I1220" s="1" t="s">
        <v>14166</v>
      </c>
      <c r="J1220" s="1" t="s">
        <v>14167</v>
      </c>
      <c r="K1220" s="1" t="s">
        <v>14166</v>
      </c>
      <c r="L1220" s="1" t="s">
        <v>14168</v>
      </c>
      <c r="M1220" s="1" t="s">
        <v>14169</v>
      </c>
      <c r="N1220" s="1" t="s">
        <v>14170</v>
      </c>
      <c r="O1220" s="1" t="s">
        <v>14171</v>
      </c>
      <c r="P1220" s="1" t="s">
        <v>14160</v>
      </c>
    </row>
    <row r="1221" spans="1:16" ht="14.25">
      <c r="A1221" s="44">
        <v>1220</v>
      </c>
      <c r="B1221" s="1" t="s">
        <v>14172</v>
      </c>
      <c r="C1221" s="1" t="s">
        <v>14173</v>
      </c>
      <c r="D1221" s="1" t="s">
        <v>14173</v>
      </c>
      <c r="E1221" s="1" t="s">
        <v>14174</v>
      </c>
      <c r="F1221" s="1" t="s">
        <v>14175</v>
      </c>
      <c r="G1221" s="1" t="s">
        <v>14176</v>
      </c>
      <c r="H1221" s="1" t="s">
        <v>14177</v>
      </c>
      <c r="I1221" s="1" t="s">
        <v>14178</v>
      </c>
      <c r="J1221" s="1" t="s">
        <v>14179</v>
      </c>
      <c r="K1221" s="1" t="s">
        <v>14178</v>
      </c>
      <c r="L1221" s="1" t="s">
        <v>14180</v>
      </c>
      <c r="M1221" s="1" t="s">
        <v>14181</v>
      </c>
      <c r="N1221" s="1" t="s">
        <v>14182</v>
      </c>
      <c r="O1221" s="1" t="s">
        <v>14183</v>
      </c>
      <c r="P1221" s="1" t="s">
        <v>14172</v>
      </c>
    </row>
    <row r="1222" spans="1:16" ht="14.25">
      <c r="A1222" s="44">
        <v>1221</v>
      </c>
      <c r="B1222" s="1" t="s">
        <v>14184</v>
      </c>
      <c r="C1222" s="1" t="s">
        <v>14185</v>
      </c>
      <c r="D1222" s="1" t="s">
        <v>14185</v>
      </c>
      <c r="E1222" s="1" t="s">
        <v>14186</v>
      </c>
      <c r="F1222" s="1" t="s">
        <v>14187</v>
      </c>
      <c r="G1222" s="1" t="s">
        <v>14188</v>
      </c>
      <c r="H1222" s="1" t="s">
        <v>14189</v>
      </c>
      <c r="I1222" s="1" t="s">
        <v>14190</v>
      </c>
      <c r="J1222" s="1" t="s">
        <v>14191</v>
      </c>
      <c r="K1222" s="1" t="s">
        <v>14190</v>
      </c>
      <c r="L1222" s="1" t="s">
        <v>14192</v>
      </c>
      <c r="M1222" s="1" t="s">
        <v>14193</v>
      </c>
      <c r="N1222" s="1" t="s">
        <v>14194</v>
      </c>
      <c r="O1222" s="1" t="s">
        <v>14195</v>
      </c>
      <c r="P1222" s="1" t="s">
        <v>14184</v>
      </c>
    </row>
    <row r="1223" spans="1:16" ht="14.25">
      <c r="A1223" s="44">
        <v>1222</v>
      </c>
      <c r="B1223" s="1" t="s">
        <v>14196</v>
      </c>
      <c r="C1223" s="1" t="s">
        <v>14197</v>
      </c>
      <c r="D1223" s="1" t="s">
        <v>14197</v>
      </c>
      <c r="E1223" s="1" t="s">
        <v>14198</v>
      </c>
      <c r="F1223" s="1" t="s">
        <v>14199</v>
      </c>
      <c r="G1223" s="1" t="s">
        <v>14200</v>
      </c>
      <c r="H1223" s="1" t="s">
        <v>14201</v>
      </c>
      <c r="I1223" s="1" t="s">
        <v>14202</v>
      </c>
      <c r="J1223" s="1" t="s">
        <v>14203</v>
      </c>
      <c r="K1223" s="1" t="s">
        <v>14202</v>
      </c>
      <c r="L1223" s="1" t="s">
        <v>14204</v>
      </c>
      <c r="M1223" s="1" t="s">
        <v>14205</v>
      </c>
      <c r="N1223" s="1" t="s">
        <v>14206</v>
      </c>
      <c r="O1223" s="1" t="s">
        <v>14207</v>
      </c>
      <c r="P1223" s="1" t="s">
        <v>14196</v>
      </c>
    </row>
    <row r="1224" spans="1:16" ht="14.25">
      <c r="A1224" s="44">
        <v>1223</v>
      </c>
      <c r="B1224" s="1" t="s">
        <v>14208</v>
      </c>
      <c r="C1224" s="1" t="s">
        <v>14209</v>
      </c>
      <c r="D1224" s="1" t="s">
        <v>14209</v>
      </c>
      <c r="E1224" s="1" t="s">
        <v>14210</v>
      </c>
      <c r="F1224" s="1" t="s">
        <v>14211</v>
      </c>
      <c r="G1224" s="1" t="s">
        <v>14212</v>
      </c>
      <c r="H1224" s="1" t="s">
        <v>14213</v>
      </c>
      <c r="I1224" s="1" t="s">
        <v>14214</v>
      </c>
      <c r="J1224" s="1" t="s">
        <v>14215</v>
      </c>
      <c r="K1224" s="1" t="s">
        <v>14214</v>
      </c>
      <c r="L1224" s="1" t="s">
        <v>14216</v>
      </c>
      <c r="M1224" s="1" t="s">
        <v>14217</v>
      </c>
      <c r="N1224" s="1" t="s">
        <v>14218</v>
      </c>
      <c r="O1224" s="1" t="s">
        <v>14219</v>
      </c>
      <c r="P1224" s="1" t="s">
        <v>14208</v>
      </c>
    </row>
    <row r="1225" spans="1:16" ht="14.25">
      <c r="A1225" s="44">
        <v>1224</v>
      </c>
      <c r="B1225" s="1" t="s">
        <v>14220</v>
      </c>
      <c r="C1225" s="1" t="s">
        <v>14221</v>
      </c>
      <c r="D1225" s="1" t="s">
        <v>14221</v>
      </c>
      <c r="E1225" s="1" t="s">
        <v>14222</v>
      </c>
      <c r="F1225" s="1" t="s">
        <v>14223</v>
      </c>
      <c r="G1225" s="1" t="s">
        <v>14224</v>
      </c>
      <c r="H1225" s="1" t="s">
        <v>14225</v>
      </c>
      <c r="I1225" s="1" t="s">
        <v>14226</v>
      </c>
      <c r="J1225" s="1" t="s">
        <v>14227</v>
      </c>
      <c r="K1225" s="1" t="s">
        <v>14226</v>
      </c>
      <c r="L1225" s="1" t="s">
        <v>14228</v>
      </c>
      <c r="M1225" s="1" t="s">
        <v>14229</v>
      </c>
      <c r="N1225" s="1" t="s">
        <v>14230</v>
      </c>
      <c r="O1225" s="1" t="s">
        <v>14231</v>
      </c>
      <c r="P1225" s="1" t="s">
        <v>14220</v>
      </c>
    </row>
    <row r="1226" spans="1:16" ht="14.25">
      <c r="A1226" s="44">
        <v>1225</v>
      </c>
      <c r="B1226" s="1" t="s">
        <v>14232</v>
      </c>
      <c r="C1226" s="1" t="s">
        <v>14233</v>
      </c>
      <c r="D1226" s="1" t="s">
        <v>14233</v>
      </c>
      <c r="E1226" s="1" t="s">
        <v>14234</v>
      </c>
      <c r="F1226" s="1" t="s">
        <v>14235</v>
      </c>
      <c r="G1226" s="1" t="s">
        <v>14236</v>
      </c>
      <c r="H1226" s="1" t="s">
        <v>14237</v>
      </c>
      <c r="I1226" s="1" t="s">
        <v>14238</v>
      </c>
      <c r="J1226" s="1" t="s">
        <v>14239</v>
      </c>
      <c r="K1226" s="1" t="s">
        <v>14238</v>
      </c>
      <c r="L1226" s="1" t="s">
        <v>14240</v>
      </c>
      <c r="M1226" s="1" t="s">
        <v>14241</v>
      </c>
      <c r="N1226" s="1" t="s">
        <v>14242</v>
      </c>
      <c r="O1226" s="1" t="s">
        <v>14243</v>
      </c>
      <c r="P1226" s="1" t="s">
        <v>14232</v>
      </c>
    </row>
    <row r="1227" spans="1:16" ht="14.25">
      <c r="A1227" s="44">
        <v>1226</v>
      </c>
      <c r="B1227" s="1" t="s">
        <v>14244</v>
      </c>
      <c r="C1227" s="1" t="s">
        <v>14245</v>
      </c>
      <c r="D1227" s="1" t="s">
        <v>14245</v>
      </c>
      <c r="E1227" s="1" t="s">
        <v>14246</v>
      </c>
      <c r="F1227" s="1" t="s">
        <v>14247</v>
      </c>
      <c r="G1227" s="1" t="s">
        <v>14248</v>
      </c>
      <c r="H1227" s="1" t="s">
        <v>14249</v>
      </c>
      <c r="I1227" s="1" t="s">
        <v>14250</v>
      </c>
      <c r="J1227" s="1" t="s">
        <v>14251</v>
      </c>
      <c r="K1227" s="1" t="s">
        <v>14250</v>
      </c>
      <c r="L1227" s="1" t="s">
        <v>14252</v>
      </c>
      <c r="M1227" s="1" t="s">
        <v>14253</v>
      </c>
      <c r="N1227" s="1" t="s">
        <v>14254</v>
      </c>
      <c r="O1227" s="1" t="s">
        <v>14255</v>
      </c>
      <c r="P1227" s="1" t="s">
        <v>14244</v>
      </c>
    </row>
    <row r="1228" spans="1:16" ht="14.25">
      <c r="A1228" s="44">
        <v>1227</v>
      </c>
      <c r="B1228" s="1" t="s">
        <v>14256</v>
      </c>
      <c r="C1228" s="1" t="s">
        <v>14257</v>
      </c>
      <c r="D1228" s="1" t="s">
        <v>14257</v>
      </c>
      <c r="E1228" s="1" t="s">
        <v>14258</v>
      </c>
      <c r="F1228" s="1" t="s">
        <v>14259</v>
      </c>
      <c r="G1228" s="1" t="s">
        <v>14260</v>
      </c>
      <c r="H1228" s="1" t="s">
        <v>14261</v>
      </c>
      <c r="I1228" s="1" t="s">
        <v>14262</v>
      </c>
      <c r="J1228" s="1" t="s">
        <v>14263</v>
      </c>
      <c r="K1228" s="1" t="s">
        <v>14262</v>
      </c>
      <c r="L1228" s="1" t="s">
        <v>14264</v>
      </c>
      <c r="M1228" s="1" t="s">
        <v>14265</v>
      </c>
      <c r="N1228" s="1" t="s">
        <v>14266</v>
      </c>
      <c r="O1228" s="1" t="s">
        <v>14267</v>
      </c>
      <c r="P1228" s="1" t="s">
        <v>14256</v>
      </c>
    </row>
    <row r="1229" spans="1:16" ht="14.25">
      <c r="A1229" s="44">
        <v>1228</v>
      </c>
      <c r="B1229" s="1" t="s">
        <v>14268</v>
      </c>
      <c r="C1229" s="1" t="s">
        <v>14269</v>
      </c>
      <c r="D1229" s="1" t="s">
        <v>14269</v>
      </c>
      <c r="E1229" s="1" t="s">
        <v>14270</v>
      </c>
      <c r="F1229" s="1" t="s">
        <v>14271</v>
      </c>
      <c r="G1229" s="1" t="s">
        <v>14272</v>
      </c>
      <c r="H1229" s="1" t="s">
        <v>14273</v>
      </c>
      <c r="I1229" s="1" t="s">
        <v>14274</v>
      </c>
      <c r="J1229" s="1" t="s">
        <v>14275</v>
      </c>
      <c r="K1229" s="1" t="s">
        <v>14274</v>
      </c>
      <c r="L1229" s="1" t="s">
        <v>14276</v>
      </c>
      <c r="M1229" s="1" t="s">
        <v>14277</v>
      </c>
      <c r="N1229" s="1" t="s">
        <v>14278</v>
      </c>
      <c r="O1229" s="1" t="s">
        <v>14279</v>
      </c>
      <c r="P1229" s="1" t="s">
        <v>14268</v>
      </c>
    </row>
    <row r="1230" spans="1:16" ht="14.25">
      <c r="A1230" s="44">
        <v>1229</v>
      </c>
      <c r="B1230" s="1" t="s">
        <v>14280</v>
      </c>
      <c r="C1230" s="1" t="s">
        <v>14281</v>
      </c>
      <c r="D1230" s="1" t="s">
        <v>14281</v>
      </c>
      <c r="E1230" s="1" t="s">
        <v>14282</v>
      </c>
      <c r="F1230" s="1" t="s">
        <v>14283</v>
      </c>
      <c r="G1230" s="1" t="s">
        <v>14284</v>
      </c>
      <c r="H1230" s="1" t="s">
        <v>14285</v>
      </c>
      <c r="I1230" s="1" t="s">
        <v>14286</v>
      </c>
      <c r="J1230" s="1" t="s">
        <v>14287</v>
      </c>
      <c r="K1230" s="1" t="s">
        <v>14286</v>
      </c>
      <c r="L1230" s="1" t="s">
        <v>14288</v>
      </c>
      <c r="M1230" s="1" t="s">
        <v>14289</v>
      </c>
      <c r="N1230" s="1" t="s">
        <v>14290</v>
      </c>
      <c r="O1230" s="1" t="s">
        <v>14291</v>
      </c>
      <c r="P1230" s="1" t="s">
        <v>14280</v>
      </c>
    </row>
    <row r="1231" spans="1:16" ht="14.25">
      <c r="A1231" s="44">
        <v>1230</v>
      </c>
      <c r="B1231" s="1" t="s">
        <v>14292</v>
      </c>
      <c r="C1231" s="1" t="s">
        <v>14293</v>
      </c>
      <c r="D1231" s="1" t="s">
        <v>14293</v>
      </c>
      <c r="E1231" s="1" t="s">
        <v>14294</v>
      </c>
      <c r="F1231" s="1" t="s">
        <v>14295</v>
      </c>
      <c r="G1231" s="1" t="s">
        <v>14296</v>
      </c>
      <c r="H1231" s="1" t="s">
        <v>14297</v>
      </c>
      <c r="I1231" s="1" t="s">
        <v>14298</v>
      </c>
      <c r="J1231" s="1" t="s">
        <v>14299</v>
      </c>
      <c r="K1231" s="1" t="s">
        <v>14298</v>
      </c>
      <c r="L1231" s="1" t="s">
        <v>14300</v>
      </c>
      <c r="M1231" s="1" t="s">
        <v>14301</v>
      </c>
      <c r="N1231" s="1" t="s">
        <v>14302</v>
      </c>
      <c r="O1231" s="1" t="s">
        <v>14303</v>
      </c>
      <c r="P1231" s="1" t="s">
        <v>14292</v>
      </c>
    </row>
    <row r="1232" spans="1:16" ht="14.25">
      <c r="A1232" s="44">
        <v>1231</v>
      </c>
      <c r="B1232" s="1" t="s">
        <v>14304</v>
      </c>
      <c r="C1232" s="1" t="s">
        <v>14305</v>
      </c>
      <c r="D1232" s="1" t="s">
        <v>14305</v>
      </c>
      <c r="E1232" s="1" t="s">
        <v>14306</v>
      </c>
      <c r="F1232" s="1" t="s">
        <v>14307</v>
      </c>
      <c r="G1232" s="1" t="s">
        <v>14308</v>
      </c>
      <c r="H1232" s="1" t="s">
        <v>14309</v>
      </c>
      <c r="I1232" s="1" t="s">
        <v>14310</v>
      </c>
      <c r="J1232" s="1" t="s">
        <v>14311</v>
      </c>
      <c r="K1232" s="1" t="s">
        <v>14310</v>
      </c>
      <c r="L1232" s="1" t="s">
        <v>14312</v>
      </c>
      <c r="M1232" s="1" t="s">
        <v>14313</v>
      </c>
      <c r="N1232" s="1" t="s">
        <v>14314</v>
      </c>
      <c r="O1232" s="1" t="s">
        <v>14315</v>
      </c>
      <c r="P1232" s="1" t="s">
        <v>14304</v>
      </c>
    </row>
    <row r="1233" spans="1:16" ht="14.25">
      <c r="A1233" s="44">
        <v>1232</v>
      </c>
      <c r="B1233" s="1" t="s">
        <v>14316</v>
      </c>
      <c r="C1233" s="1" t="s">
        <v>14317</v>
      </c>
      <c r="D1233" s="1" t="s">
        <v>14317</v>
      </c>
      <c r="E1233" s="1" t="s">
        <v>14318</v>
      </c>
      <c r="F1233" s="1" t="s">
        <v>14319</v>
      </c>
      <c r="G1233" s="1" t="s">
        <v>14320</v>
      </c>
      <c r="H1233" s="1" t="s">
        <v>14321</v>
      </c>
      <c r="I1233" s="1" t="s">
        <v>14322</v>
      </c>
      <c r="J1233" s="1" t="s">
        <v>14323</v>
      </c>
      <c r="K1233" s="1" t="s">
        <v>14322</v>
      </c>
      <c r="L1233" s="1" t="s">
        <v>14324</v>
      </c>
      <c r="M1233" s="1" t="s">
        <v>14325</v>
      </c>
      <c r="N1233" s="1" t="s">
        <v>14326</v>
      </c>
      <c r="O1233" s="1" t="s">
        <v>14327</v>
      </c>
      <c r="P1233" s="1" t="s">
        <v>14316</v>
      </c>
    </row>
    <row r="1234" spans="1:16" ht="14.25">
      <c r="A1234" s="44">
        <v>1233</v>
      </c>
      <c r="B1234" s="1" t="s">
        <v>14328</v>
      </c>
      <c r="C1234" s="1" t="s">
        <v>14329</v>
      </c>
      <c r="D1234" s="1" t="s">
        <v>14329</v>
      </c>
      <c r="E1234" s="1" t="s">
        <v>14330</v>
      </c>
      <c r="F1234" s="1" t="s">
        <v>14331</v>
      </c>
      <c r="G1234" s="1" t="s">
        <v>14332</v>
      </c>
      <c r="H1234" s="1" t="s">
        <v>14333</v>
      </c>
      <c r="I1234" s="1" t="s">
        <v>14334</v>
      </c>
      <c r="J1234" s="1" t="s">
        <v>14335</v>
      </c>
      <c r="K1234" s="1" t="s">
        <v>14334</v>
      </c>
      <c r="L1234" s="1" t="s">
        <v>14336</v>
      </c>
      <c r="M1234" s="1" t="s">
        <v>14337</v>
      </c>
      <c r="N1234" s="1" t="s">
        <v>14338</v>
      </c>
      <c r="O1234" s="1" t="s">
        <v>14339</v>
      </c>
      <c r="P1234" s="1" t="s">
        <v>14328</v>
      </c>
    </row>
    <row r="1235" spans="1:16" ht="14.25">
      <c r="A1235" s="44">
        <v>1234</v>
      </c>
      <c r="B1235" s="1" t="s">
        <v>14340</v>
      </c>
      <c r="C1235" s="1" t="s">
        <v>14341</v>
      </c>
      <c r="D1235" s="1" t="s">
        <v>14341</v>
      </c>
      <c r="E1235" s="1" t="s">
        <v>14342</v>
      </c>
      <c r="F1235" s="1" t="s">
        <v>14343</v>
      </c>
      <c r="G1235" s="1" t="s">
        <v>14344</v>
      </c>
      <c r="H1235" s="1" t="s">
        <v>14345</v>
      </c>
      <c r="I1235" s="1" t="s">
        <v>14346</v>
      </c>
      <c r="J1235" s="1" t="s">
        <v>14347</v>
      </c>
      <c r="K1235" s="1" t="s">
        <v>14346</v>
      </c>
      <c r="L1235" s="1" t="s">
        <v>14348</v>
      </c>
      <c r="M1235" s="1" t="s">
        <v>14349</v>
      </c>
      <c r="N1235" s="1" t="s">
        <v>14350</v>
      </c>
      <c r="O1235" s="1" t="s">
        <v>14351</v>
      </c>
      <c r="P1235" s="1" t="s">
        <v>14340</v>
      </c>
    </row>
    <row r="1236" spans="1:16" ht="14.25">
      <c r="A1236" s="44">
        <v>1235</v>
      </c>
      <c r="B1236" s="1" t="s">
        <v>14352</v>
      </c>
      <c r="C1236" s="1" t="s">
        <v>14353</v>
      </c>
      <c r="D1236" s="1" t="s">
        <v>14353</v>
      </c>
      <c r="E1236" s="1" t="s">
        <v>14354</v>
      </c>
      <c r="F1236" s="1" t="s">
        <v>14355</v>
      </c>
      <c r="G1236" s="1" t="s">
        <v>14356</v>
      </c>
      <c r="H1236" s="1" t="s">
        <v>14357</v>
      </c>
      <c r="I1236" s="1" t="s">
        <v>14358</v>
      </c>
      <c r="J1236" s="1" t="s">
        <v>14359</v>
      </c>
      <c r="K1236" s="1" t="s">
        <v>14358</v>
      </c>
      <c r="L1236" s="1" t="s">
        <v>14360</v>
      </c>
      <c r="M1236" s="1" t="s">
        <v>14361</v>
      </c>
      <c r="N1236" s="1" t="s">
        <v>14362</v>
      </c>
      <c r="O1236" s="1" t="s">
        <v>14363</v>
      </c>
      <c r="P1236" s="1" t="s">
        <v>14352</v>
      </c>
    </row>
    <row r="1237" spans="1:16" ht="14.25">
      <c r="A1237" s="44">
        <v>1236</v>
      </c>
      <c r="B1237" s="1" t="s">
        <v>14364</v>
      </c>
      <c r="C1237" s="1" t="s">
        <v>14365</v>
      </c>
      <c r="D1237" s="1" t="s">
        <v>14365</v>
      </c>
      <c r="E1237" s="1" t="s">
        <v>14366</v>
      </c>
      <c r="F1237" s="1" t="s">
        <v>14367</v>
      </c>
      <c r="G1237" s="1" t="s">
        <v>14368</v>
      </c>
      <c r="H1237" s="1" t="s">
        <v>14369</v>
      </c>
      <c r="I1237" s="1" t="s">
        <v>14370</v>
      </c>
      <c r="J1237" s="1" t="s">
        <v>14371</v>
      </c>
      <c r="K1237" s="1" t="s">
        <v>14370</v>
      </c>
      <c r="L1237" s="1" t="s">
        <v>14372</v>
      </c>
      <c r="M1237" s="1" t="s">
        <v>14373</v>
      </c>
      <c r="N1237" s="1" t="s">
        <v>14374</v>
      </c>
      <c r="O1237" s="1" t="s">
        <v>14375</v>
      </c>
      <c r="P1237" s="1" t="s">
        <v>14364</v>
      </c>
    </row>
    <row r="1238" spans="1:16" ht="14.25">
      <c r="A1238" s="44">
        <v>1237</v>
      </c>
      <c r="B1238" s="1" t="s">
        <v>14376</v>
      </c>
      <c r="C1238" s="1" t="s">
        <v>14377</v>
      </c>
      <c r="D1238" s="1" t="s">
        <v>14377</v>
      </c>
      <c r="E1238" s="1" t="s">
        <v>14378</v>
      </c>
      <c r="F1238" s="1" t="s">
        <v>14379</v>
      </c>
      <c r="G1238" s="1" t="s">
        <v>14380</v>
      </c>
      <c r="H1238" s="1" t="s">
        <v>14381</v>
      </c>
      <c r="I1238" s="1" t="s">
        <v>14382</v>
      </c>
      <c r="J1238" s="1" t="s">
        <v>14383</v>
      </c>
      <c r="K1238" s="1" t="s">
        <v>14382</v>
      </c>
      <c r="L1238" s="1" t="s">
        <v>14384</v>
      </c>
      <c r="M1238" s="1" t="s">
        <v>14385</v>
      </c>
      <c r="N1238" s="1" t="s">
        <v>14386</v>
      </c>
      <c r="O1238" s="1" t="s">
        <v>14387</v>
      </c>
      <c r="P1238" s="1" t="s">
        <v>14376</v>
      </c>
    </row>
    <row r="1239" spans="1:16" ht="14.25">
      <c r="A1239" s="44">
        <v>1238</v>
      </c>
      <c r="B1239" s="1" t="s">
        <v>14388</v>
      </c>
      <c r="C1239" s="1" t="s">
        <v>14389</v>
      </c>
      <c r="D1239" s="1" t="s">
        <v>14389</v>
      </c>
      <c r="E1239" s="1" t="s">
        <v>14390</v>
      </c>
      <c r="F1239" s="1" t="s">
        <v>14391</v>
      </c>
      <c r="G1239" s="1" t="s">
        <v>14392</v>
      </c>
      <c r="H1239" s="1" t="s">
        <v>14393</v>
      </c>
      <c r="I1239" s="1" t="s">
        <v>14394</v>
      </c>
      <c r="J1239" s="1" t="s">
        <v>14395</v>
      </c>
      <c r="K1239" s="1" t="s">
        <v>14394</v>
      </c>
      <c r="L1239" s="1" t="s">
        <v>14396</v>
      </c>
      <c r="M1239" s="1" t="s">
        <v>14397</v>
      </c>
      <c r="N1239" s="1" t="s">
        <v>14398</v>
      </c>
      <c r="O1239" s="1" t="s">
        <v>14399</v>
      </c>
      <c r="P1239" s="1" t="s">
        <v>14388</v>
      </c>
    </row>
    <row r="1240" spans="1:16" ht="14.25">
      <c r="A1240" s="44">
        <v>1239</v>
      </c>
      <c r="B1240" s="1" t="s">
        <v>14400</v>
      </c>
      <c r="C1240" s="1" t="s">
        <v>14401</v>
      </c>
      <c r="D1240" s="1" t="s">
        <v>14401</v>
      </c>
      <c r="E1240" s="1" t="s">
        <v>14402</v>
      </c>
      <c r="F1240" s="1" t="s">
        <v>14403</v>
      </c>
      <c r="G1240" s="1" t="s">
        <v>14404</v>
      </c>
      <c r="H1240" s="1" t="s">
        <v>14405</v>
      </c>
      <c r="I1240" s="1" t="s">
        <v>14406</v>
      </c>
      <c r="J1240" s="1" t="s">
        <v>14407</v>
      </c>
      <c r="K1240" s="1" t="s">
        <v>14406</v>
      </c>
      <c r="L1240" s="1" t="s">
        <v>14408</v>
      </c>
      <c r="M1240" s="1" t="s">
        <v>14409</v>
      </c>
      <c r="N1240" s="1" t="s">
        <v>14410</v>
      </c>
      <c r="O1240" s="1" t="s">
        <v>14411</v>
      </c>
      <c r="P1240" s="1" t="s">
        <v>14400</v>
      </c>
    </row>
    <row r="1241" spans="1:16" ht="14.25">
      <c r="A1241" s="44">
        <v>1240</v>
      </c>
      <c r="B1241" s="1" t="s">
        <v>14412</v>
      </c>
      <c r="C1241" s="1" t="s">
        <v>14413</v>
      </c>
      <c r="D1241" s="1" t="s">
        <v>14413</v>
      </c>
      <c r="E1241" s="1" t="s">
        <v>14414</v>
      </c>
      <c r="F1241" s="1" t="s">
        <v>14415</v>
      </c>
      <c r="G1241" s="1" t="s">
        <v>14416</v>
      </c>
      <c r="H1241" s="1" t="s">
        <v>14417</v>
      </c>
      <c r="I1241" s="1" t="s">
        <v>14418</v>
      </c>
      <c r="J1241" s="1" t="s">
        <v>14419</v>
      </c>
      <c r="K1241" s="1" t="s">
        <v>14418</v>
      </c>
      <c r="L1241" s="1" t="s">
        <v>14420</v>
      </c>
      <c r="M1241" s="1" t="s">
        <v>14421</v>
      </c>
      <c r="N1241" s="1" t="s">
        <v>14422</v>
      </c>
      <c r="O1241" s="1" t="s">
        <v>14423</v>
      </c>
      <c r="P1241" s="1" t="s">
        <v>14412</v>
      </c>
    </row>
    <row r="1242" spans="1:16" ht="14.25">
      <c r="A1242" s="44">
        <v>1241</v>
      </c>
      <c r="B1242" s="1" t="s">
        <v>14424</v>
      </c>
      <c r="C1242" s="1" t="s">
        <v>14425</v>
      </c>
      <c r="D1242" s="1" t="s">
        <v>14425</v>
      </c>
      <c r="E1242" s="1" t="s">
        <v>14426</v>
      </c>
      <c r="F1242" s="1" t="s">
        <v>14427</v>
      </c>
      <c r="G1242" s="1" t="s">
        <v>14428</v>
      </c>
      <c r="H1242" s="1" t="s">
        <v>14429</v>
      </c>
      <c r="I1242" s="1" t="s">
        <v>14430</v>
      </c>
      <c r="J1242" s="1" t="s">
        <v>14431</v>
      </c>
      <c r="K1242" s="1" t="s">
        <v>14430</v>
      </c>
      <c r="L1242" s="1" t="s">
        <v>14432</v>
      </c>
      <c r="M1242" s="1" t="s">
        <v>14433</v>
      </c>
      <c r="N1242" s="1" t="s">
        <v>14434</v>
      </c>
      <c r="O1242" s="1" t="s">
        <v>14435</v>
      </c>
      <c r="P1242" s="1" t="s">
        <v>14424</v>
      </c>
    </row>
    <row r="1243" spans="1:16" ht="14.25">
      <c r="A1243" s="44">
        <v>1242</v>
      </c>
      <c r="B1243" s="1" t="s">
        <v>14436</v>
      </c>
      <c r="C1243" s="1" t="s">
        <v>14437</v>
      </c>
      <c r="D1243" s="1" t="s">
        <v>14437</v>
      </c>
      <c r="E1243" s="1" t="s">
        <v>14438</v>
      </c>
      <c r="F1243" s="1" t="s">
        <v>14439</v>
      </c>
      <c r="G1243" s="1" t="s">
        <v>14440</v>
      </c>
      <c r="H1243" s="1" t="s">
        <v>14441</v>
      </c>
      <c r="I1243" s="1" t="s">
        <v>14442</v>
      </c>
      <c r="J1243" s="1" t="s">
        <v>14443</v>
      </c>
      <c r="K1243" s="1" t="s">
        <v>14442</v>
      </c>
      <c r="L1243" s="1" t="s">
        <v>14444</v>
      </c>
      <c r="M1243" s="1" t="s">
        <v>14445</v>
      </c>
      <c r="N1243" s="1" t="s">
        <v>14446</v>
      </c>
      <c r="O1243" s="1" t="s">
        <v>14447</v>
      </c>
      <c r="P1243" s="1" t="s">
        <v>14436</v>
      </c>
    </row>
    <row r="1244" spans="1:16" ht="14.25">
      <c r="A1244" s="44">
        <v>1243</v>
      </c>
      <c r="B1244" s="1" t="s">
        <v>14448</v>
      </c>
      <c r="C1244" s="1" t="s">
        <v>14449</v>
      </c>
      <c r="D1244" s="1" t="s">
        <v>14449</v>
      </c>
      <c r="E1244" s="1" t="s">
        <v>14450</v>
      </c>
      <c r="F1244" s="1" t="s">
        <v>14451</v>
      </c>
      <c r="G1244" s="1" t="s">
        <v>14452</v>
      </c>
      <c r="H1244" s="1" t="s">
        <v>14453</v>
      </c>
      <c r="I1244" s="1" t="s">
        <v>14454</v>
      </c>
      <c r="J1244" s="1" t="s">
        <v>14455</v>
      </c>
      <c r="K1244" s="1" t="s">
        <v>14454</v>
      </c>
      <c r="L1244" s="1" t="s">
        <v>14456</v>
      </c>
      <c r="M1244" s="1" t="s">
        <v>14457</v>
      </c>
      <c r="N1244" s="1" t="s">
        <v>14458</v>
      </c>
      <c r="O1244" s="1" t="s">
        <v>14459</v>
      </c>
      <c r="P1244" s="1" t="s">
        <v>14448</v>
      </c>
    </row>
    <row r="1245" spans="1:16" ht="14.25">
      <c r="A1245" s="44">
        <v>1244</v>
      </c>
      <c r="B1245" s="1" t="s">
        <v>14460</v>
      </c>
      <c r="C1245" s="1" t="s">
        <v>14460</v>
      </c>
      <c r="D1245" s="1" t="s">
        <v>14460</v>
      </c>
      <c r="E1245" s="1" t="s">
        <v>14460</v>
      </c>
      <c r="F1245" s="1" t="s">
        <v>14460</v>
      </c>
      <c r="G1245" s="1" t="s">
        <v>14460</v>
      </c>
      <c r="H1245" s="1" t="s">
        <v>14460</v>
      </c>
      <c r="I1245" s="1" t="s">
        <v>14460</v>
      </c>
      <c r="J1245" s="1" t="s">
        <v>14460</v>
      </c>
      <c r="K1245" s="1" t="s">
        <v>14460</v>
      </c>
      <c r="L1245" s="1" t="s">
        <v>14460</v>
      </c>
      <c r="M1245" s="1" t="s">
        <v>14460</v>
      </c>
      <c r="N1245" s="1" t="s">
        <v>14460</v>
      </c>
      <c r="O1245" s="1" t="s">
        <v>14460</v>
      </c>
      <c r="P1245" s="1" t="s">
        <v>14460</v>
      </c>
    </row>
    <row r="1246" spans="1:16" ht="14.25">
      <c r="A1246" s="44">
        <v>1245</v>
      </c>
      <c r="B1246" s="1" t="s">
        <v>14461</v>
      </c>
      <c r="C1246" s="1" t="s">
        <v>14461</v>
      </c>
      <c r="D1246" s="1" t="s">
        <v>14461</v>
      </c>
      <c r="E1246" s="1" t="s">
        <v>14461</v>
      </c>
      <c r="F1246" s="1" t="s">
        <v>14461</v>
      </c>
      <c r="G1246" s="1" t="s">
        <v>14461</v>
      </c>
      <c r="H1246" s="1" t="s">
        <v>14461</v>
      </c>
      <c r="I1246" s="1" t="s">
        <v>14461</v>
      </c>
      <c r="J1246" s="1" t="s">
        <v>14461</v>
      </c>
      <c r="K1246" s="1" t="s">
        <v>14461</v>
      </c>
      <c r="L1246" s="1" t="s">
        <v>14461</v>
      </c>
      <c r="M1246" s="1" t="s">
        <v>14461</v>
      </c>
      <c r="N1246" s="1" t="s">
        <v>14461</v>
      </c>
      <c r="O1246" s="1" t="s">
        <v>14461</v>
      </c>
      <c r="P1246" s="1" t="s">
        <v>14461</v>
      </c>
    </row>
    <row r="1247" spans="1:16" ht="14.25">
      <c r="A1247" s="44">
        <v>1246</v>
      </c>
      <c r="B1247" s="1" t="s">
        <v>14462</v>
      </c>
      <c r="C1247" s="1" t="s">
        <v>14462</v>
      </c>
      <c r="D1247" s="1" t="s">
        <v>14462</v>
      </c>
      <c r="E1247" s="1" t="s">
        <v>14462</v>
      </c>
      <c r="F1247" s="1" t="s">
        <v>14462</v>
      </c>
      <c r="G1247" s="1" t="s">
        <v>14462</v>
      </c>
      <c r="H1247" s="1" t="s">
        <v>14462</v>
      </c>
      <c r="I1247" s="1" t="s">
        <v>14462</v>
      </c>
      <c r="J1247" s="1" t="s">
        <v>14462</v>
      </c>
      <c r="K1247" s="1" t="s">
        <v>14462</v>
      </c>
      <c r="L1247" s="1" t="s">
        <v>14462</v>
      </c>
      <c r="M1247" s="1" t="s">
        <v>14462</v>
      </c>
      <c r="N1247" s="1" t="s">
        <v>14462</v>
      </c>
      <c r="O1247" s="1" t="s">
        <v>14462</v>
      </c>
      <c r="P1247" s="1" t="s">
        <v>14462</v>
      </c>
    </row>
    <row r="1248" spans="1:16" ht="14.25">
      <c r="A1248" s="44">
        <v>1247</v>
      </c>
      <c r="B1248" s="1" t="s">
        <v>14463</v>
      </c>
      <c r="C1248" s="1" t="s">
        <v>14463</v>
      </c>
      <c r="D1248" s="1" t="s">
        <v>14463</v>
      </c>
      <c r="E1248" s="1" t="s">
        <v>14463</v>
      </c>
      <c r="F1248" s="1" t="s">
        <v>14463</v>
      </c>
      <c r="G1248" s="1" t="s">
        <v>14463</v>
      </c>
      <c r="H1248" s="1" t="s">
        <v>14463</v>
      </c>
      <c r="I1248" s="1" t="s">
        <v>14463</v>
      </c>
      <c r="J1248" s="1" t="s">
        <v>14463</v>
      </c>
      <c r="K1248" s="1" t="s">
        <v>14463</v>
      </c>
      <c r="L1248" s="1" t="s">
        <v>14463</v>
      </c>
      <c r="M1248" s="1" t="s">
        <v>14463</v>
      </c>
      <c r="N1248" s="1" t="s">
        <v>14463</v>
      </c>
      <c r="O1248" s="1" t="s">
        <v>14463</v>
      </c>
      <c r="P1248" s="1" t="s">
        <v>14463</v>
      </c>
    </row>
    <row r="1249" spans="1:16" ht="14.25">
      <c r="A1249" s="44">
        <v>1248</v>
      </c>
      <c r="B1249" s="1" t="s">
        <v>14464</v>
      </c>
      <c r="C1249" s="1">
        <v>44252</v>
      </c>
      <c r="D1249" s="1">
        <v>44252</v>
      </c>
      <c r="E1249" s="1" t="s">
        <v>14465</v>
      </c>
      <c r="F1249" s="1" t="s">
        <v>14465</v>
      </c>
      <c r="G1249" s="1" t="s">
        <v>14465</v>
      </c>
      <c r="H1249" s="1" t="s">
        <v>14465</v>
      </c>
      <c r="I1249" s="1" t="s">
        <v>14465</v>
      </c>
      <c r="J1249" s="1" t="s">
        <v>14465</v>
      </c>
      <c r="K1249" s="1" t="s">
        <v>14465</v>
      </c>
      <c r="L1249" s="1" t="s">
        <v>14465</v>
      </c>
      <c r="M1249" s="1" t="s">
        <v>14465</v>
      </c>
      <c r="N1249" s="1" t="s">
        <v>14465</v>
      </c>
      <c r="O1249" s="1" t="s">
        <v>14465</v>
      </c>
      <c r="P1249" s="1" t="s">
        <v>14464</v>
      </c>
    </row>
    <row r="1250" spans="1:16" ht="14.25">
      <c r="A1250" s="44">
        <v>1249</v>
      </c>
      <c r="B1250" s="1" t="s">
        <v>14466</v>
      </c>
      <c r="C1250" s="1" t="s">
        <v>14467</v>
      </c>
      <c r="D1250" s="1" t="s">
        <v>14468</v>
      </c>
      <c r="E1250" s="1" t="s">
        <v>14466</v>
      </c>
      <c r="F1250" s="1" t="s">
        <v>14466</v>
      </c>
      <c r="G1250" s="1" t="s">
        <v>14466</v>
      </c>
      <c r="H1250" s="1" t="s">
        <v>14466</v>
      </c>
      <c r="I1250" s="1" t="s">
        <v>14466</v>
      </c>
      <c r="J1250" s="1" t="s">
        <v>14466</v>
      </c>
      <c r="K1250" s="1" t="s">
        <v>14466</v>
      </c>
      <c r="L1250" s="1" t="s">
        <v>14466</v>
      </c>
      <c r="M1250" s="1" t="s">
        <v>14466</v>
      </c>
      <c r="N1250" s="1" t="s">
        <v>14466</v>
      </c>
      <c r="O1250" s="1" t="s">
        <v>14466</v>
      </c>
      <c r="P1250" s="1" t="s">
        <v>14466</v>
      </c>
    </row>
    <row r="1251" spans="1:16" ht="14.25">
      <c r="A1251" s="44">
        <v>1250</v>
      </c>
      <c r="B1251" s="1" t="s">
        <v>13858</v>
      </c>
      <c r="C1251" s="1">
        <v>41</v>
      </c>
      <c r="D1251" s="1">
        <v>41</v>
      </c>
      <c r="E1251" s="1">
        <v>41</v>
      </c>
      <c r="F1251" s="1">
        <v>41</v>
      </c>
      <c r="G1251" s="1">
        <v>41</v>
      </c>
      <c r="H1251" s="1">
        <v>41</v>
      </c>
      <c r="I1251" s="1">
        <v>41</v>
      </c>
      <c r="J1251" s="1">
        <v>41</v>
      </c>
      <c r="K1251" s="1">
        <v>41</v>
      </c>
      <c r="L1251" s="1">
        <v>41</v>
      </c>
      <c r="M1251" s="1">
        <v>41</v>
      </c>
      <c r="N1251" s="1">
        <v>41</v>
      </c>
      <c r="O1251" s="1">
        <v>41</v>
      </c>
      <c r="P1251" s="1" t="s">
        <v>13858</v>
      </c>
    </row>
    <row r="1252" spans="1:16" ht="14.25">
      <c r="A1252" s="44">
        <v>1251</v>
      </c>
      <c r="B1252" s="1" t="s">
        <v>14469</v>
      </c>
      <c r="C1252" s="1" t="s">
        <v>14470</v>
      </c>
      <c r="D1252" s="1" t="s">
        <v>14471</v>
      </c>
      <c r="E1252" s="1" t="s">
        <v>14472</v>
      </c>
      <c r="F1252" s="1" t="s">
        <v>14473</v>
      </c>
      <c r="G1252" s="1" t="s">
        <v>14474</v>
      </c>
      <c r="H1252" s="1" t="s">
        <v>14475</v>
      </c>
      <c r="I1252" s="1" t="s">
        <v>14476</v>
      </c>
      <c r="J1252" s="1" t="s">
        <v>14477</v>
      </c>
      <c r="K1252" s="1" t="s">
        <v>14478</v>
      </c>
      <c r="L1252" s="1" t="s">
        <v>14479</v>
      </c>
      <c r="M1252" s="1" t="s">
        <v>14480</v>
      </c>
      <c r="N1252" s="1" t="s">
        <v>14481</v>
      </c>
      <c r="O1252" s="1" t="s">
        <v>14482</v>
      </c>
      <c r="P1252" s="1" t="s">
        <v>14469</v>
      </c>
    </row>
    <row r="1253" spans="1:16" ht="14.25">
      <c r="A1253" s="44">
        <v>1252</v>
      </c>
      <c r="B1253" s="1" t="s">
        <v>14483</v>
      </c>
      <c r="C1253" s="1" t="s">
        <v>14484</v>
      </c>
      <c r="D1253" s="1" t="s">
        <v>14485</v>
      </c>
      <c r="E1253" s="1" t="s">
        <v>14483</v>
      </c>
      <c r="F1253" s="1" t="s">
        <v>14486</v>
      </c>
      <c r="G1253" s="1" t="s">
        <v>14483</v>
      </c>
      <c r="H1253" s="1" t="s">
        <v>14483</v>
      </c>
      <c r="I1253" s="1" t="s">
        <v>14483</v>
      </c>
      <c r="J1253" s="1" t="s">
        <v>14483</v>
      </c>
      <c r="K1253" s="1" t="s">
        <v>14483</v>
      </c>
      <c r="L1253" s="1" t="s">
        <v>14487</v>
      </c>
      <c r="M1253" s="1" t="s">
        <v>14483</v>
      </c>
      <c r="N1253" s="1" t="s">
        <v>14483</v>
      </c>
      <c r="O1253" s="1" t="s">
        <v>14488</v>
      </c>
      <c r="P1253" s="1" t="s">
        <v>14483</v>
      </c>
    </row>
    <row r="1254" spans="1:16" ht="14.25">
      <c r="A1254" s="44">
        <v>1253</v>
      </c>
      <c r="B1254" s="1" t="s">
        <v>14489</v>
      </c>
      <c r="C1254" s="1" t="s">
        <v>14490</v>
      </c>
      <c r="D1254" s="1" t="s">
        <v>14491</v>
      </c>
      <c r="E1254" s="1" t="s">
        <v>14492</v>
      </c>
      <c r="F1254" s="1" t="s">
        <v>14493</v>
      </c>
      <c r="G1254" s="1" t="s">
        <v>14494</v>
      </c>
      <c r="H1254" s="1" t="s">
        <v>14495</v>
      </c>
      <c r="I1254" s="1" t="s">
        <v>14496</v>
      </c>
      <c r="J1254" s="1" t="s">
        <v>14497</v>
      </c>
      <c r="K1254" s="1" t="s">
        <v>14498</v>
      </c>
      <c r="L1254" s="1" t="s">
        <v>14499</v>
      </c>
      <c r="M1254" s="1" t="s">
        <v>14500</v>
      </c>
      <c r="N1254" s="1" t="s">
        <v>14501</v>
      </c>
      <c r="O1254" s="1" t="s">
        <v>14502</v>
      </c>
      <c r="P1254" s="1" t="s">
        <v>14489</v>
      </c>
    </row>
    <row r="1255" spans="1:16" ht="14.25">
      <c r="A1255" s="44">
        <v>1254</v>
      </c>
      <c r="B1255" s="1" t="s">
        <v>14503</v>
      </c>
      <c r="C1255" s="1" t="s">
        <v>14504</v>
      </c>
      <c r="D1255" s="1" t="s">
        <v>14505</v>
      </c>
      <c r="E1255" s="1" t="s">
        <v>14506</v>
      </c>
      <c r="F1255" s="1" t="s">
        <v>14507</v>
      </c>
      <c r="G1255" s="1" t="s">
        <v>14508</v>
      </c>
      <c r="H1255" s="1" t="s">
        <v>14509</v>
      </c>
      <c r="I1255" s="1" t="s">
        <v>14510</v>
      </c>
      <c r="J1255" s="1" t="s">
        <v>14511</v>
      </c>
      <c r="K1255" s="1" t="s">
        <v>14512</v>
      </c>
      <c r="L1255" s="1" t="s">
        <v>14513</v>
      </c>
      <c r="M1255" s="1" t="s">
        <v>14514</v>
      </c>
      <c r="N1255" s="1" t="s">
        <v>14515</v>
      </c>
      <c r="O1255" s="1" t="s">
        <v>14516</v>
      </c>
      <c r="P1255" s="1" t="s">
        <v>14503</v>
      </c>
    </row>
    <row r="1256" spans="1:16" ht="14.25">
      <c r="A1256" s="44">
        <v>1255</v>
      </c>
      <c r="B1256" s="1" t="s">
        <v>14517</v>
      </c>
      <c r="C1256" s="1" t="s">
        <v>14518</v>
      </c>
      <c r="D1256" s="1" t="s">
        <v>14519</v>
      </c>
      <c r="E1256" s="1" t="s">
        <v>14520</v>
      </c>
      <c r="F1256" s="1" t="s">
        <v>14521</v>
      </c>
      <c r="G1256" s="1" t="s">
        <v>14522</v>
      </c>
      <c r="H1256" s="1" t="s">
        <v>14523</v>
      </c>
      <c r="I1256" s="1" t="s">
        <v>14524</v>
      </c>
      <c r="J1256" s="1" t="s">
        <v>14525</v>
      </c>
      <c r="K1256" s="1" t="s">
        <v>14526</v>
      </c>
      <c r="L1256" s="1" t="s">
        <v>14527</v>
      </c>
      <c r="M1256" s="1" t="s">
        <v>14528</v>
      </c>
      <c r="N1256" s="1" t="s">
        <v>14529</v>
      </c>
      <c r="O1256" s="1" t="s">
        <v>14530</v>
      </c>
      <c r="P1256" s="1" t="s">
        <v>14517</v>
      </c>
    </row>
    <row r="1257" spans="1:16" ht="16.5">
      <c r="A1257" s="44">
        <v>1256</v>
      </c>
      <c r="B1257" s="1" t="s">
        <v>14531</v>
      </c>
      <c r="C1257" s="1" t="s">
        <v>14532</v>
      </c>
      <c r="D1257" s="1" t="s">
        <v>14533</v>
      </c>
      <c r="E1257" s="1" t="s">
        <v>14534</v>
      </c>
      <c r="F1257" s="1" t="s">
        <v>14535</v>
      </c>
      <c r="G1257" s="1" t="s">
        <v>14536</v>
      </c>
      <c r="H1257" s="1" t="s">
        <v>14537</v>
      </c>
      <c r="I1257" s="1" t="s">
        <v>14538</v>
      </c>
      <c r="J1257" s="1" t="s">
        <v>14539</v>
      </c>
      <c r="K1257" s="1" t="s">
        <v>14540</v>
      </c>
      <c r="L1257" s="1" t="s">
        <v>14541</v>
      </c>
      <c r="M1257" s="1" t="s">
        <v>14542</v>
      </c>
      <c r="N1257" s="1" t="s">
        <v>14543</v>
      </c>
      <c r="O1257" s="1" t="s">
        <v>14544</v>
      </c>
      <c r="P1257" s="1" t="s">
        <v>14531</v>
      </c>
    </row>
    <row r="1258" spans="1:16" ht="16.5">
      <c r="A1258" s="44">
        <v>1257</v>
      </c>
      <c r="B1258" s="1" t="s">
        <v>14545</v>
      </c>
      <c r="C1258" s="1" t="s">
        <v>14546</v>
      </c>
      <c r="D1258" s="1" t="s">
        <v>14547</v>
      </c>
      <c r="E1258" s="1" t="s">
        <v>14548</v>
      </c>
      <c r="F1258" s="1" t="s">
        <v>14549</v>
      </c>
      <c r="G1258" s="1" t="s">
        <v>14550</v>
      </c>
      <c r="H1258" s="1" t="s">
        <v>14551</v>
      </c>
      <c r="I1258" s="1" t="s">
        <v>14552</v>
      </c>
      <c r="J1258" s="1" t="s">
        <v>14553</v>
      </c>
      <c r="K1258" s="1" t="s">
        <v>14554</v>
      </c>
      <c r="L1258" s="1" t="s">
        <v>14555</v>
      </c>
      <c r="M1258" s="1" t="s">
        <v>14556</v>
      </c>
      <c r="N1258" s="1" t="s">
        <v>14557</v>
      </c>
      <c r="O1258" s="1" t="s">
        <v>14558</v>
      </c>
      <c r="P1258" s="1" t="s">
        <v>14545</v>
      </c>
    </row>
    <row r="1259" spans="1:16" ht="16.5">
      <c r="A1259" s="44">
        <v>1258</v>
      </c>
      <c r="B1259" s="1" t="s">
        <v>14559</v>
      </c>
      <c r="C1259" s="1" t="s">
        <v>14560</v>
      </c>
      <c r="D1259" s="1" t="s">
        <v>14561</v>
      </c>
      <c r="E1259" s="1" t="s">
        <v>14562</v>
      </c>
      <c r="F1259" s="1" t="s">
        <v>14563</v>
      </c>
      <c r="G1259" s="1" t="s">
        <v>14564</v>
      </c>
      <c r="H1259" s="1" t="s">
        <v>14565</v>
      </c>
      <c r="I1259" s="1" t="s">
        <v>14566</v>
      </c>
      <c r="J1259" s="1" t="s">
        <v>14567</v>
      </c>
      <c r="K1259" s="1" t="s">
        <v>14568</v>
      </c>
      <c r="L1259" s="1" t="s">
        <v>14569</v>
      </c>
      <c r="M1259" s="1" t="s">
        <v>14570</v>
      </c>
      <c r="N1259" s="1" t="s">
        <v>14571</v>
      </c>
      <c r="O1259" s="1" t="s">
        <v>14572</v>
      </c>
      <c r="P1259" s="1" t="s">
        <v>14559</v>
      </c>
    </row>
    <row r="1260" spans="1:16" ht="14.25">
      <c r="A1260" s="44">
        <v>1259</v>
      </c>
      <c r="B1260" s="1" t="s">
        <v>14573</v>
      </c>
      <c r="C1260" s="1" t="s">
        <v>14574</v>
      </c>
      <c r="D1260" s="1" t="s">
        <v>14575</v>
      </c>
      <c r="E1260" s="1" t="s">
        <v>14576</v>
      </c>
      <c r="F1260" s="1" t="s">
        <v>14577</v>
      </c>
      <c r="G1260" s="1" t="s">
        <v>14578</v>
      </c>
      <c r="H1260" s="1" t="s">
        <v>14579</v>
      </c>
      <c r="I1260" s="1" t="s">
        <v>14580</v>
      </c>
      <c r="J1260" s="1" t="s">
        <v>14581</v>
      </c>
      <c r="K1260" s="1" t="s">
        <v>14582</v>
      </c>
      <c r="L1260" s="1" t="s">
        <v>14583</v>
      </c>
      <c r="M1260" s="1" t="s">
        <v>14584</v>
      </c>
      <c r="N1260" s="1" t="s">
        <v>14585</v>
      </c>
      <c r="O1260" s="1" t="s">
        <v>14586</v>
      </c>
      <c r="P1260" s="1" t="s">
        <v>14573</v>
      </c>
    </row>
    <row r="1261" spans="1:16" ht="14.25">
      <c r="A1261" s="44">
        <v>1260</v>
      </c>
      <c r="B1261" s="1" t="s">
        <v>14587</v>
      </c>
      <c r="C1261" s="1" t="s">
        <v>14588</v>
      </c>
      <c r="D1261" s="1" t="s">
        <v>14589</v>
      </c>
      <c r="E1261" s="1" t="s">
        <v>14590</v>
      </c>
      <c r="F1261" s="1" t="s">
        <v>14591</v>
      </c>
      <c r="G1261" s="1" t="s">
        <v>14592</v>
      </c>
      <c r="H1261" s="1" t="s">
        <v>14593</v>
      </c>
      <c r="I1261" s="1" t="s">
        <v>14594</v>
      </c>
      <c r="J1261" s="1" t="s">
        <v>14595</v>
      </c>
      <c r="K1261" s="1" t="s">
        <v>14596</v>
      </c>
      <c r="L1261" s="1" t="s">
        <v>14597</v>
      </c>
      <c r="M1261" s="1" t="s">
        <v>14598</v>
      </c>
      <c r="N1261" s="1" t="s">
        <v>14599</v>
      </c>
      <c r="O1261" s="1" t="s">
        <v>14600</v>
      </c>
      <c r="P1261" s="1" t="s">
        <v>14587</v>
      </c>
    </row>
    <row r="1262" spans="1:16" ht="14.25">
      <c r="A1262" s="44">
        <v>1261</v>
      </c>
      <c r="B1262" s="1" t="s">
        <v>14601</v>
      </c>
      <c r="C1262" s="1" t="s">
        <v>14602</v>
      </c>
      <c r="D1262" s="1" t="s">
        <v>14603</v>
      </c>
      <c r="E1262" s="1" t="s">
        <v>14604</v>
      </c>
      <c r="F1262" s="1" t="s">
        <v>14605</v>
      </c>
      <c r="G1262" s="1" t="s">
        <v>14606</v>
      </c>
      <c r="H1262" s="1" t="s">
        <v>14607</v>
      </c>
      <c r="I1262" s="1" t="s">
        <v>14608</v>
      </c>
      <c r="J1262" s="1" t="s">
        <v>14609</v>
      </c>
      <c r="K1262" s="1" t="s">
        <v>14610</v>
      </c>
      <c r="L1262" s="1" t="s">
        <v>14611</v>
      </c>
      <c r="M1262" s="1" t="s">
        <v>14612</v>
      </c>
      <c r="N1262" s="1" t="s">
        <v>14613</v>
      </c>
      <c r="O1262" s="1" t="s">
        <v>14614</v>
      </c>
      <c r="P1262" s="1" t="s">
        <v>14601</v>
      </c>
    </row>
    <row r="1263" spans="1:16" ht="14.25">
      <c r="A1263" s="44">
        <v>1262</v>
      </c>
      <c r="B1263" s="1" t="s">
        <v>3416</v>
      </c>
      <c r="C1263" s="1" t="s">
        <v>3417</v>
      </c>
      <c r="D1263" s="1" t="s">
        <v>3418</v>
      </c>
      <c r="E1263" s="1" t="s">
        <v>3419</v>
      </c>
      <c r="F1263" s="1" t="s">
        <v>14615</v>
      </c>
      <c r="G1263" s="1" t="s">
        <v>3421</v>
      </c>
      <c r="H1263" s="1" t="s">
        <v>3422</v>
      </c>
      <c r="I1263" s="1" t="s">
        <v>3423</v>
      </c>
      <c r="J1263" s="1" t="s">
        <v>3424</v>
      </c>
      <c r="K1263" s="1" t="s">
        <v>3425</v>
      </c>
      <c r="L1263" s="1" t="s">
        <v>3426</v>
      </c>
      <c r="M1263" s="1" t="s">
        <v>3427</v>
      </c>
      <c r="N1263" s="1" t="s">
        <v>3428</v>
      </c>
      <c r="O1263" s="1" t="s">
        <v>3429</v>
      </c>
      <c r="P1263" s="1" t="s">
        <v>3416</v>
      </c>
    </row>
    <row r="1264" spans="1:16" ht="14.25">
      <c r="A1264" s="44">
        <v>1263</v>
      </c>
      <c r="B1264" s="1" t="s">
        <v>10544</v>
      </c>
      <c r="C1264" s="1" t="s">
        <v>14616</v>
      </c>
      <c r="D1264" s="1" t="s">
        <v>10546</v>
      </c>
      <c r="E1264" s="1" t="s">
        <v>10547</v>
      </c>
      <c r="F1264" s="1" t="s">
        <v>14617</v>
      </c>
      <c r="G1264" s="1" t="s">
        <v>10549</v>
      </c>
      <c r="H1264" s="1" t="s">
        <v>10550</v>
      </c>
      <c r="I1264" s="1" t="s">
        <v>10551</v>
      </c>
      <c r="J1264" s="1" t="s">
        <v>10552</v>
      </c>
      <c r="K1264" s="1" t="s">
        <v>10553</v>
      </c>
      <c r="L1264" s="1" t="s">
        <v>10554</v>
      </c>
      <c r="M1264" s="1" t="s">
        <v>10555</v>
      </c>
      <c r="N1264" s="1" t="s">
        <v>10556</v>
      </c>
      <c r="O1264" s="1" t="s">
        <v>10557</v>
      </c>
      <c r="P1264" s="1" t="s">
        <v>10544</v>
      </c>
    </row>
    <row r="1265" spans="1:16" ht="14.25">
      <c r="A1265" s="44">
        <v>1264</v>
      </c>
      <c r="B1265" s="1" t="s">
        <v>14618</v>
      </c>
      <c r="C1265" s="1" t="s">
        <v>14619</v>
      </c>
      <c r="D1265" s="1" t="s">
        <v>14620</v>
      </c>
      <c r="E1265" s="1" t="s">
        <v>14621</v>
      </c>
      <c r="F1265" s="1" t="s">
        <v>14622</v>
      </c>
      <c r="G1265" s="1" t="s">
        <v>14623</v>
      </c>
      <c r="H1265" s="1" t="s">
        <v>14624</v>
      </c>
      <c r="I1265" s="1" t="s">
        <v>14625</v>
      </c>
      <c r="J1265" s="1" t="s">
        <v>14626</v>
      </c>
      <c r="K1265" s="1" t="s">
        <v>14627</v>
      </c>
      <c r="L1265" s="1" t="s">
        <v>14628</v>
      </c>
      <c r="M1265" s="1" t="s">
        <v>14629</v>
      </c>
      <c r="N1265" s="1" t="s">
        <v>14630</v>
      </c>
      <c r="O1265" s="1" t="s">
        <v>14631</v>
      </c>
      <c r="P1265" s="1" t="s">
        <v>14618</v>
      </c>
    </row>
    <row r="1266" spans="1:16" ht="14.25">
      <c r="A1266" s="44">
        <v>1265</v>
      </c>
      <c r="B1266" s="1" t="s">
        <v>14632</v>
      </c>
      <c r="C1266" s="1" t="s">
        <v>14633</v>
      </c>
      <c r="D1266" s="1" t="s">
        <v>14634</v>
      </c>
      <c r="E1266" s="1" t="s">
        <v>14635</v>
      </c>
      <c r="F1266" s="1" t="s">
        <v>14636</v>
      </c>
      <c r="G1266" s="1" t="s">
        <v>14637</v>
      </c>
      <c r="H1266" s="1" t="s">
        <v>14638</v>
      </c>
      <c r="I1266" s="1" t="s">
        <v>14639</v>
      </c>
      <c r="J1266" s="1" t="s">
        <v>14640</v>
      </c>
      <c r="K1266" s="1" t="s">
        <v>14641</v>
      </c>
      <c r="L1266" s="1" t="s">
        <v>14642</v>
      </c>
      <c r="M1266" s="1" t="s">
        <v>14643</v>
      </c>
      <c r="N1266" s="1" t="s">
        <v>14644</v>
      </c>
      <c r="O1266" s="1" t="s">
        <v>14645</v>
      </c>
      <c r="P1266" s="1" t="s">
        <v>14632</v>
      </c>
    </row>
    <row r="1267" spans="1:16" ht="14.25">
      <c r="A1267" s="44">
        <v>1266</v>
      </c>
      <c r="B1267" s="1" t="s">
        <v>14646</v>
      </c>
      <c r="C1267" s="1" t="s">
        <v>14647</v>
      </c>
      <c r="D1267" s="1" t="s">
        <v>14648</v>
      </c>
      <c r="E1267" s="1" t="s">
        <v>14649</v>
      </c>
      <c r="F1267" s="1" t="s">
        <v>14650</v>
      </c>
      <c r="G1267" s="1" t="s">
        <v>14651</v>
      </c>
      <c r="H1267" s="1" t="s">
        <v>14652</v>
      </c>
      <c r="I1267" s="1" t="s">
        <v>14653</v>
      </c>
      <c r="J1267" s="1" t="s">
        <v>14654</v>
      </c>
      <c r="K1267" s="1" t="s">
        <v>14655</v>
      </c>
      <c r="L1267" s="1" t="s">
        <v>14656</v>
      </c>
      <c r="M1267" s="1" t="s">
        <v>14657</v>
      </c>
      <c r="N1267" s="1" t="s">
        <v>14658</v>
      </c>
      <c r="O1267" s="1" t="s">
        <v>14659</v>
      </c>
      <c r="P1267" s="1" t="s">
        <v>14646</v>
      </c>
    </row>
    <row r="1268" spans="1:16" ht="14.25">
      <c r="A1268" s="44">
        <v>1267</v>
      </c>
      <c r="B1268" s="1" t="s">
        <v>14660</v>
      </c>
      <c r="C1268" s="1" t="s">
        <v>14661</v>
      </c>
      <c r="D1268" s="1" t="s">
        <v>14662</v>
      </c>
      <c r="E1268" s="1" t="s">
        <v>14663</v>
      </c>
      <c r="F1268" s="1" t="s">
        <v>14664</v>
      </c>
      <c r="G1268" s="1" t="s">
        <v>14665</v>
      </c>
      <c r="H1268" s="1" t="s">
        <v>14666</v>
      </c>
      <c r="I1268" s="1" t="s">
        <v>14667</v>
      </c>
      <c r="J1268" s="1" t="s">
        <v>14668</v>
      </c>
      <c r="K1268" s="1" t="s">
        <v>14669</v>
      </c>
      <c r="L1268" s="1" t="s">
        <v>14670</v>
      </c>
      <c r="M1268" s="1" t="s">
        <v>14671</v>
      </c>
      <c r="N1268" s="1" t="s">
        <v>14672</v>
      </c>
      <c r="O1268" s="1" t="s">
        <v>14673</v>
      </c>
      <c r="P1268" s="1" t="s">
        <v>14660</v>
      </c>
    </row>
    <row r="1269" spans="1:16" ht="14.25">
      <c r="A1269" s="44">
        <v>1268</v>
      </c>
      <c r="B1269" s="1" t="s">
        <v>14674</v>
      </c>
      <c r="C1269" s="1" t="s">
        <v>14675</v>
      </c>
      <c r="D1269" s="1" t="s">
        <v>14676</v>
      </c>
      <c r="E1269" s="1" t="s">
        <v>14677</v>
      </c>
      <c r="F1269" s="1" t="s">
        <v>14678</v>
      </c>
      <c r="G1269" s="1" t="s">
        <v>2522</v>
      </c>
      <c r="H1269" s="1" t="s">
        <v>2523</v>
      </c>
      <c r="I1269" s="1" t="s">
        <v>14679</v>
      </c>
      <c r="J1269" s="1" t="s">
        <v>14680</v>
      </c>
      <c r="K1269" s="1" t="s">
        <v>14681</v>
      </c>
      <c r="L1269" s="1" t="s">
        <v>14682</v>
      </c>
      <c r="M1269" s="1" t="s">
        <v>14683</v>
      </c>
      <c r="N1269" s="1" t="s">
        <v>2529</v>
      </c>
      <c r="O1269" s="1" t="s">
        <v>14684</v>
      </c>
      <c r="P1269" s="1" t="s">
        <v>14674</v>
      </c>
    </row>
    <row r="1270" spans="1:16" ht="14.25">
      <c r="A1270" s="44">
        <v>1269</v>
      </c>
      <c r="B1270" s="1" t="s">
        <v>14685</v>
      </c>
      <c r="C1270" s="1" t="s">
        <v>14686</v>
      </c>
      <c r="D1270" s="1" t="s">
        <v>14687</v>
      </c>
      <c r="E1270" s="1" t="s">
        <v>14688</v>
      </c>
      <c r="F1270" s="1" t="s">
        <v>14689</v>
      </c>
      <c r="G1270" s="1" t="s">
        <v>14690</v>
      </c>
      <c r="H1270" s="1" t="s">
        <v>14691</v>
      </c>
      <c r="I1270" s="1" t="s">
        <v>14692</v>
      </c>
      <c r="J1270" s="1" t="s">
        <v>14693</v>
      </c>
      <c r="K1270" s="1" t="s">
        <v>14694</v>
      </c>
      <c r="L1270" s="1" t="s">
        <v>14695</v>
      </c>
      <c r="M1270" s="1" t="s">
        <v>14696</v>
      </c>
      <c r="N1270" s="1" t="s">
        <v>14697</v>
      </c>
      <c r="O1270" s="1" t="s">
        <v>14698</v>
      </c>
      <c r="P1270" s="1" t="s">
        <v>14685</v>
      </c>
    </row>
    <row r="1271" spans="1:16" ht="14.25">
      <c r="A1271" s="44">
        <v>1270</v>
      </c>
      <c r="B1271" s="1" t="s">
        <v>14699</v>
      </c>
      <c r="C1271" s="1" t="s">
        <v>11787</v>
      </c>
      <c r="D1271" s="1" t="s">
        <v>14700</v>
      </c>
      <c r="E1271" s="1" t="s">
        <v>14701</v>
      </c>
      <c r="F1271" s="1" t="s">
        <v>14702</v>
      </c>
      <c r="G1271" s="1" t="s">
        <v>14703</v>
      </c>
      <c r="H1271" s="1" t="s">
        <v>14704</v>
      </c>
      <c r="I1271" s="1" t="s">
        <v>14705</v>
      </c>
      <c r="J1271" s="1" t="s">
        <v>14706</v>
      </c>
      <c r="K1271" s="1" t="s">
        <v>14707</v>
      </c>
      <c r="L1271" s="1" t="s">
        <v>14708</v>
      </c>
      <c r="M1271" s="1" t="s">
        <v>14709</v>
      </c>
      <c r="N1271" s="1" t="s">
        <v>14710</v>
      </c>
      <c r="O1271" s="1" t="s">
        <v>14711</v>
      </c>
      <c r="P1271" s="1" t="s">
        <v>14699</v>
      </c>
    </row>
    <row r="1272" spans="1:16" ht="14.25">
      <c r="A1272" s="44">
        <v>1271</v>
      </c>
      <c r="B1272" s="1" t="s">
        <v>13153</v>
      </c>
      <c r="C1272" s="1" t="s">
        <v>13154</v>
      </c>
      <c r="D1272" s="1" t="s">
        <v>13155</v>
      </c>
      <c r="E1272" s="1" t="s">
        <v>13156</v>
      </c>
      <c r="F1272" s="1" t="s">
        <v>14712</v>
      </c>
      <c r="G1272" s="1" t="s">
        <v>13158</v>
      </c>
      <c r="H1272" s="1" t="s">
        <v>13159</v>
      </c>
      <c r="I1272" s="1" t="s">
        <v>13160</v>
      </c>
      <c r="J1272" s="1" t="s">
        <v>13161</v>
      </c>
      <c r="K1272" s="1" t="s">
        <v>13162</v>
      </c>
      <c r="L1272" s="1" t="s">
        <v>13163</v>
      </c>
      <c r="M1272" s="1" t="s">
        <v>13164</v>
      </c>
      <c r="N1272" s="1" t="s">
        <v>13165</v>
      </c>
      <c r="O1272" s="1" t="s">
        <v>13166</v>
      </c>
      <c r="P1272" s="1" t="s">
        <v>13153</v>
      </c>
    </row>
    <row r="1273" spans="1:16" ht="14.25">
      <c r="A1273" s="44">
        <v>1272</v>
      </c>
      <c r="B1273" s="1" t="s">
        <v>14713</v>
      </c>
      <c r="C1273" s="1" t="s">
        <v>14714</v>
      </c>
      <c r="D1273" s="1" t="s">
        <v>14715</v>
      </c>
      <c r="E1273" s="1" t="s">
        <v>14716</v>
      </c>
      <c r="F1273" s="1" t="s">
        <v>14717</v>
      </c>
      <c r="G1273" s="1" t="s">
        <v>14718</v>
      </c>
      <c r="H1273" s="1" t="s">
        <v>14719</v>
      </c>
      <c r="I1273" s="1" t="s">
        <v>14720</v>
      </c>
      <c r="J1273" s="1" t="s">
        <v>14721</v>
      </c>
      <c r="K1273" s="1" t="s">
        <v>14722</v>
      </c>
      <c r="L1273" s="1" t="s">
        <v>14723</v>
      </c>
      <c r="M1273" s="1" t="s">
        <v>11852</v>
      </c>
      <c r="N1273" s="1" t="s">
        <v>14724</v>
      </c>
      <c r="O1273" s="1" t="s">
        <v>14725</v>
      </c>
      <c r="P1273" s="1" t="s">
        <v>14713</v>
      </c>
    </row>
    <row r="1274" spans="1:16" ht="14.25">
      <c r="A1274" s="44">
        <v>1273</v>
      </c>
      <c r="B1274" s="1" t="s">
        <v>14726</v>
      </c>
      <c r="C1274" s="1" t="s">
        <v>14727</v>
      </c>
      <c r="D1274" s="1" t="s">
        <v>14728</v>
      </c>
      <c r="E1274" s="1" t="s">
        <v>14729</v>
      </c>
      <c r="F1274" s="1" t="s">
        <v>14730</v>
      </c>
      <c r="G1274" s="1" t="s">
        <v>14731</v>
      </c>
      <c r="H1274" s="1" t="s">
        <v>14732</v>
      </c>
      <c r="I1274" s="1" t="s">
        <v>14733</v>
      </c>
      <c r="J1274" s="1" t="s">
        <v>14734</v>
      </c>
      <c r="K1274" s="1" t="s">
        <v>14735</v>
      </c>
      <c r="L1274" s="1" t="s">
        <v>14736</v>
      </c>
      <c r="M1274" s="1" t="s">
        <v>14737</v>
      </c>
      <c r="N1274" s="1" t="s">
        <v>14737</v>
      </c>
      <c r="O1274" s="1" t="s">
        <v>14738</v>
      </c>
      <c r="P1274" s="1" t="s">
        <v>14726</v>
      </c>
    </row>
    <row r="1275" spans="1:16" ht="14.25">
      <c r="A1275" s="44">
        <v>1274</v>
      </c>
      <c r="B1275" s="1" t="s">
        <v>14739</v>
      </c>
      <c r="C1275" s="1" t="s">
        <v>14740</v>
      </c>
      <c r="D1275" s="1" t="s">
        <v>14741</v>
      </c>
      <c r="E1275" s="1" t="s">
        <v>14742</v>
      </c>
      <c r="F1275" s="1" t="s">
        <v>14743</v>
      </c>
      <c r="G1275" s="1" t="s">
        <v>14744</v>
      </c>
      <c r="H1275" s="1" t="s">
        <v>14745</v>
      </c>
      <c r="I1275" s="1" t="s">
        <v>14746</v>
      </c>
      <c r="J1275" s="1" t="s">
        <v>14747</v>
      </c>
      <c r="K1275" s="1" t="s">
        <v>14748</v>
      </c>
      <c r="L1275" s="1" t="s">
        <v>14749</v>
      </c>
      <c r="M1275" s="1" t="s">
        <v>14750</v>
      </c>
      <c r="N1275" s="1" t="s">
        <v>14750</v>
      </c>
      <c r="O1275" s="1" t="s">
        <v>14751</v>
      </c>
      <c r="P1275" s="1" t="s">
        <v>14739</v>
      </c>
    </row>
    <row r="1276" spans="1:16">
      <c r="A1276" s="44">
        <v>1275</v>
      </c>
      <c r="B1276" s="1" t="s">
        <v>14752</v>
      </c>
      <c r="C1276" s="1" t="s">
        <v>2392</v>
      </c>
      <c r="D1276" s="1" t="s">
        <v>14753</v>
      </c>
      <c r="E1276" s="1" t="s">
        <v>14754</v>
      </c>
      <c r="F1276" s="1" t="s">
        <v>14755</v>
      </c>
      <c r="G1276" s="1" t="s">
        <v>14756</v>
      </c>
      <c r="H1276" s="1" t="s">
        <v>14757</v>
      </c>
      <c r="I1276" s="1" t="s">
        <v>14758</v>
      </c>
      <c r="J1276" s="1" t="s">
        <v>14759</v>
      </c>
      <c r="K1276" s="1" t="s">
        <v>14760</v>
      </c>
      <c r="L1276" s="1" t="s">
        <v>14761</v>
      </c>
      <c r="M1276" s="1" t="s">
        <v>14762</v>
      </c>
      <c r="N1276" s="1" t="s">
        <v>14763</v>
      </c>
      <c r="O1276" s="1" t="s">
        <v>14764</v>
      </c>
      <c r="P1276" s="1" t="s">
        <v>14752</v>
      </c>
    </row>
    <row r="1277" spans="1:16" ht="14.25">
      <c r="A1277" s="44">
        <v>1276</v>
      </c>
      <c r="B1277" s="1" t="s">
        <v>14765</v>
      </c>
      <c r="C1277" s="1" t="s">
        <v>2672</v>
      </c>
      <c r="D1277" s="1" t="s">
        <v>14766</v>
      </c>
      <c r="E1277" s="1" t="s">
        <v>14767</v>
      </c>
      <c r="F1277" s="1" t="s">
        <v>2675</v>
      </c>
      <c r="G1277" s="1" t="s">
        <v>14768</v>
      </c>
      <c r="H1277" s="1" t="s">
        <v>14769</v>
      </c>
      <c r="I1277" s="1" t="s">
        <v>14770</v>
      </c>
      <c r="J1277" s="1" t="s">
        <v>14771</v>
      </c>
      <c r="K1277" s="1" t="s">
        <v>14772</v>
      </c>
      <c r="L1277" s="1" t="s">
        <v>14773</v>
      </c>
      <c r="M1277" s="1" t="s">
        <v>14774</v>
      </c>
      <c r="N1277" s="1" t="s">
        <v>14775</v>
      </c>
      <c r="O1277" s="1" t="s">
        <v>14776</v>
      </c>
      <c r="P1277" s="1" t="s">
        <v>14765</v>
      </c>
    </row>
    <row r="1278" spans="1:16" ht="14.25">
      <c r="A1278" s="44">
        <v>1277</v>
      </c>
      <c r="B1278" s="1" t="s">
        <v>14777</v>
      </c>
      <c r="C1278" s="1" t="s">
        <v>14778</v>
      </c>
      <c r="D1278" s="1" t="s">
        <v>14779</v>
      </c>
      <c r="E1278" s="1" t="s">
        <v>14780</v>
      </c>
      <c r="F1278" s="1" t="s">
        <v>14781</v>
      </c>
      <c r="G1278" s="1" t="s">
        <v>14782</v>
      </c>
      <c r="H1278" s="1" t="s">
        <v>14783</v>
      </c>
      <c r="I1278" s="1" t="s">
        <v>14784</v>
      </c>
      <c r="J1278" s="1" t="s">
        <v>14785</v>
      </c>
      <c r="K1278" s="1" t="s">
        <v>14786</v>
      </c>
      <c r="L1278" s="1" t="s">
        <v>14787</v>
      </c>
      <c r="M1278" s="1" t="s">
        <v>14788</v>
      </c>
      <c r="N1278" s="1" t="s">
        <v>14789</v>
      </c>
      <c r="O1278" s="1" t="s">
        <v>14790</v>
      </c>
      <c r="P1278" s="1" t="s">
        <v>14777</v>
      </c>
    </row>
    <row r="1279" spans="1:16" ht="14.25">
      <c r="A1279" s="44">
        <v>1278</v>
      </c>
      <c r="B1279" s="1" t="s">
        <v>14791</v>
      </c>
      <c r="C1279" s="1" t="s">
        <v>14792</v>
      </c>
      <c r="D1279" s="1" t="s">
        <v>14793</v>
      </c>
      <c r="E1279" s="1" t="s">
        <v>14794</v>
      </c>
      <c r="F1279" s="1" t="s">
        <v>14795</v>
      </c>
      <c r="G1279" s="1" t="s">
        <v>14796</v>
      </c>
      <c r="H1279" s="1" t="s">
        <v>14797</v>
      </c>
      <c r="I1279" s="1" t="s">
        <v>14798</v>
      </c>
      <c r="J1279" s="1" t="s">
        <v>14799</v>
      </c>
      <c r="K1279" s="1" t="s">
        <v>14800</v>
      </c>
      <c r="L1279" s="1" t="s">
        <v>14801</v>
      </c>
      <c r="M1279" s="1" t="s">
        <v>14802</v>
      </c>
      <c r="N1279" s="1" t="s">
        <v>14803</v>
      </c>
      <c r="O1279" s="1" t="s">
        <v>14804</v>
      </c>
      <c r="P1279" s="1" t="s">
        <v>14791</v>
      </c>
    </row>
    <row r="1280" spans="1:16" ht="14.25">
      <c r="A1280" s="44">
        <v>1279</v>
      </c>
      <c r="B1280" s="1" t="s">
        <v>14805</v>
      </c>
      <c r="C1280" s="1" t="s">
        <v>14806</v>
      </c>
      <c r="D1280" s="1" t="s">
        <v>14807</v>
      </c>
      <c r="E1280" s="1" t="s">
        <v>14808</v>
      </c>
      <c r="F1280" s="1" t="s">
        <v>14809</v>
      </c>
      <c r="G1280" s="1" t="s">
        <v>14810</v>
      </c>
      <c r="H1280" s="1" t="s">
        <v>14811</v>
      </c>
      <c r="I1280" s="1" t="s">
        <v>14812</v>
      </c>
      <c r="J1280" s="1" t="s">
        <v>14813</v>
      </c>
      <c r="K1280" s="1" t="s">
        <v>14814</v>
      </c>
      <c r="L1280" s="1" t="s">
        <v>14815</v>
      </c>
      <c r="M1280" s="1" t="s">
        <v>14816</v>
      </c>
      <c r="N1280" s="1" t="s">
        <v>14817</v>
      </c>
      <c r="O1280" s="1" t="s">
        <v>14818</v>
      </c>
      <c r="P1280" s="1" t="s">
        <v>14805</v>
      </c>
    </row>
    <row r="1281" spans="1:16" ht="14.25">
      <c r="A1281" s="44">
        <v>1280</v>
      </c>
      <c r="B1281" s="1" t="s">
        <v>4152</v>
      </c>
      <c r="C1281" s="1" t="s">
        <v>14819</v>
      </c>
      <c r="D1281" s="1" t="s">
        <v>4154</v>
      </c>
      <c r="E1281" s="1" t="s">
        <v>4155</v>
      </c>
      <c r="F1281" s="1" t="s">
        <v>14820</v>
      </c>
      <c r="G1281" s="1" t="s">
        <v>4157</v>
      </c>
      <c r="H1281" s="1" t="s">
        <v>4158</v>
      </c>
      <c r="I1281" s="1" t="s">
        <v>4159</v>
      </c>
      <c r="J1281" s="1" t="s">
        <v>4160</v>
      </c>
      <c r="K1281" s="1" t="s">
        <v>4161</v>
      </c>
      <c r="L1281" s="1" t="s">
        <v>4162</v>
      </c>
      <c r="M1281" s="1" t="s">
        <v>4163</v>
      </c>
      <c r="N1281" s="1" t="s">
        <v>4164</v>
      </c>
      <c r="O1281" s="1" t="s">
        <v>4165</v>
      </c>
      <c r="P1281" s="1" t="s">
        <v>4152</v>
      </c>
    </row>
    <row r="1282" spans="1:16" ht="14.25">
      <c r="A1282" s="44">
        <v>1281</v>
      </c>
      <c r="B1282" s="1" t="s">
        <v>13237</v>
      </c>
      <c r="C1282" s="1" t="s">
        <v>13238</v>
      </c>
      <c r="D1282" s="1" t="s">
        <v>13239</v>
      </c>
      <c r="E1282" s="1" t="s">
        <v>13240</v>
      </c>
      <c r="F1282" s="1" t="s">
        <v>14821</v>
      </c>
      <c r="G1282" s="1" t="s">
        <v>14822</v>
      </c>
      <c r="H1282" s="1" t="s">
        <v>13243</v>
      </c>
      <c r="I1282" s="1" t="s">
        <v>13244</v>
      </c>
      <c r="J1282" s="1" t="s">
        <v>13245</v>
      </c>
      <c r="K1282" s="1" t="s">
        <v>13246</v>
      </c>
      <c r="L1282" s="1" t="s">
        <v>13247</v>
      </c>
      <c r="M1282" s="1" t="s">
        <v>13248</v>
      </c>
      <c r="N1282" s="1" t="s">
        <v>13249</v>
      </c>
      <c r="O1282" s="1" t="s">
        <v>13250</v>
      </c>
      <c r="P1282" s="1" t="s">
        <v>13237</v>
      </c>
    </row>
    <row r="1283" spans="1:16" ht="14.25">
      <c r="A1283" s="44">
        <v>1282</v>
      </c>
      <c r="B1283" s="1" t="s">
        <v>14823</v>
      </c>
      <c r="C1283" s="1" t="s">
        <v>14824</v>
      </c>
      <c r="D1283" s="1" t="s">
        <v>14825</v>
      </c>
      <c r="E1283" s="1" t="s">
        <v>14826</v>
      </c>
      <c r="F1283" s="1" t="s">
        <v>14827</v>
      </c>
      <c r="G1283" s="1" t="s">
        <v>14828</v>
      </c>
      <c r="H1283" s="1" t="s">
        <v>14829</v>
      </c>
      <c r="I1283" s="1" t="s">
        <v>14830</v>
      </c>
      <c r="J1283" s="1" t="s">
        <v>14831</v>
      </c>
      <c r="K1283" s="1" t="s">
        <v>14832</v>
      </c>
      <c r="L1283" s="1" t="s">
        <v>14833</v>
      </c>
      <c r="M1283" s="1" t="s">
        <v>14834</v>
      </c>
      <c r="N1283" s="1" t="s">
        <v>14835</v>
      </c>
      <c r="O1283" s="1" t="s">
        <v>14836</v>
      </c>
      <c r="P1283" s="1" t="s">
        <v>14823</v>
      </c>
    </row>
    <row r="1284" spans="1:16" ht="14.25">
      <c r="A1284" s="44">
        <v>1283</v>
      </c>
      <c r="B1284" s="1" t="s">
        <v>14837</v>
      </c>
      <c r="C1284" s="1" t="s">
        <v>2018</v>
      </c>
      <c r="D1284" s="1" t="s">
        <v>14838</v>
      </c>
      <c r="E1284" s="1" t="s">
        <v>14839</v>
      </c>
      <c r="F1284" s="1" t="s">
        <v>14840</v>
      </c>
      <c r="G1284" s="1" t="s">
        <v>14841</v>
      </c>
      <c r="H1284" s="1" t="s">
        <v>14842</v>
      </c>
      <c r="I1284" s="1" t="s">
        <v>14843</v>
      </c>
      <c r="J1284" s="1" t="s">
        <v>14844</v>
      </c>
      <c r="K1284" s="1" t="s">
        <v>14845</v>
      </c>
      <c r="L1284" s="1" t="s">
        <v>14846</v>
      </c>
      <c r="M1284" s="1" t="s">
        <v>14847</v>
      </c>
      <c r="N1284" s="1" t="s">
        <v>14848</v>
      </c>
      <c r="O1284" s="1" t="s">
        <v>14849</v>
      </c>
      <c r="P1284" s="1" t="s">
        <v>14837</v>
      </c>
    </row>
    <row r="1285" spans="1:16" ht="14.25">
      <c r="A1285" s="44">
        <v>1284</v>
      </c>
      <c r="B1285" s="1" t="s">
        <v>14850</v>
      </c>
      <c r="C1285" s="1" t="s">
        <v>14851</v>
      </c>
      <c r="D1285" s="1" t="s">
        <v>14852</v>
      </c>
      <c r="E1285" s="1" t="s">
        <v>14853</v>
      </c>
      <c r="F1285" s="1" t="s">
        <v>14854</v>
      </c>
      <c r="G1285" s="1" t="s">
        <v>14855</v>
      </c>
      <c r="H1285" s="1" t="s">
        <v>14856</v>
      </c>
      <c r="I1285" s="1" t="s">
        <v>14857</v>
      </c>
      <c r="J1285" s="1" t="s">
        <v>14858</v>
      </c>
      <c r="K1285" s="1" t="s">
        <v>14859</v>
      </c>
      <c r="L1285" s="1" t="s">
        <v>14860</v>
      </c>
      <c r="M1285" s="1" t="s">
        <v>14861</v>
      </c>
      <c r="N1285" s="1" t="s">
        <v>14862</v>
      </c>
      <c r="O1285" s="1" t="s">
        <v>14863</v>
      </c>
      <c r="P1285" s="1" t="s">
        <v>14850</v>
      </c>
    </row>
    <row r="1286" spans="1:16" ht="14.25">
      <c r="A1286" s="44">
        <v>1285</v>
      </c>
      <c r="B1286" s="1" t="s">
        <v>14864</v>
      </c>
      <c r="C1286" s="1" t="s">
        <v>14865</v>
      </c>
      <c r="D1286" s="1" t="s">
        <v>14866</v>
      </c>
      <c r="E1286" s="1" t="s">
        <v>14867</v>
      </c>
      <c r="F1286" s="1" t="s">
        <v>14868</v>
      </c>
      <c r="G1286" s="1" t="s">
        <v>14869</v>
      </c>
      <c r="H1286" s="1" t="s">
        <v>14870</v>
      </c>
      <c r="I1286" s="1" t="s">
        <v>14871</v>
      </c>
      <c r="J1286" s="1" t="s">
        <v>14872</v>
      </c>
      <c r="K1286" s="1" t="s">
        <v>14873</v>
      </c>
      <c r="L1286" s="1" t="s">
        <v>14874</v>
      </c>
      <c r="M1286" s="1" t="s">
        <v>14875</v>
      </c>
      <c r="N1286" s="1" t="s">
        <v>14876</v>
      </c>
      <c r="O1286" s="1" t="s">
        <v>14877</v>
      </c>
      <c r="P1286" s="1" t="s">
        <v>14864</v>
      </c>
    </row>
    <row r="1287" spans="1:16" ht="14.25">
      <c r="A1287" s="44">
        <v>1286</v>
      </c>
      <c r="B1287" s="1" t="s">
        <v>14878</v>
      </c>
      <c r="C1287" s="1" t="s">
        <v>11436</v>
      </c>
      <c r="D1287" s="1" t="s">
        <v>11437</v>
      </c>
      <c r="E1287" s="1" t="s">
        <v>14879</v>
      </c>
      <c r="F1287" s="1" t="s">
        <v>14880</v>
      </c>
      <c r="G1287" s="1" t="s">
        <v>14881</v>
      </c>
      <c r="H1287" s="1" t="s">
        <v>14882</v>
      </c>
      <c r="I1287" s="1" t="s">
        <v>14883</v>
      </c>
      <c r="J1287" s="1" t="s">
        <v>14884</v>
      </c>
      <c r="K1287" s="1" t="s">
        <v>14885</v>
      </c>
      <c r="L1287" s="1" t="s">
        <v>14886</v>
      </c>
      <c r="M1287" s="1" t="s">
        <v>11446</v>
      </c>
      <c r="N1287" s="1" t="s">
        <v>14887</v>
      </c>
      <c r="O1287" s="1" t="s">
        <v>14888</v>
      </c>
      <c r="P1287" s="1" t="s">
        <v>14878</v>
      </c>
    </row>
    <row r="1288" spans="1:16" ht="14.25">
      <c r="A1288" s="44">
        <v>1287</v>
      </c>
      <c r="B1288" s="1" t="s">
        <v>14889</v>
      </c>
      <c r="C1288" s="1" t="s">
        <v>14890</v>
      </c>
      <c r="D1288" s="1" t="s">
        <v>14891</v>
      </c>
      <c r="E1288" s="1" t="s">
        <v>14892</v>
      </c>
      <c r="F1288" s="1" t="s">
        <v>14893</v>
      </c>
      <c r="G1288" s="1" t="s">
        <v>14894</v>
      </c>
      <c r="H1288" s="1" t="s">
        <v>14895</v>
      </c>
      <c r="I1288" s="1" t="s">
        <v>14896</v>
      </c>
      <c r="J1288" s="1" t="s">
        <v>14897</v>
      </c>
      <c r="K1288" s="1" t="s">
        <v>14898</v>
      </c>
      <c r="L1288" s="1" t="s">
        <v>14899</v>
      </c>
      <c r="M1288" s="1" t="s">
        <v>14900</v>
      </c>
      <c r="N1288" s="1" t="s">
        <v>14901</v>
      </c>
      <c r="O1288" s="1" t="s">
        <v>14902</v>
      </c>
      <c r="P1288" s="1" t="s">
        <v>14889</v>
      </c>
    </row>
    <row r="1289" spans="1:16" ht="14.25">
      <c r="A1289" s="44">
        <v>1288</v>
      </c>
      <c r="B1289" s="1" t="s">
        <v>14903</v>
      </c>
      <c r="C1289" s="1" t="s">
        <v>3631</v>
      </c>
      <c r="D1289" s="1" t="s">
        <v>14904</v>
      </c>
      <c r="E1289" s="1" t="s">
        <v>14905</v>
      </c>
      <c r="F1289" s="1" t="s">
        <v>14906</v>
      </c>
      <c r="G1289" s="1" t="s">
        <v>3635</v>
      </c>
      <c r="H1289" s="1" t="s">
        <v>3636</v>
      </c>
      <c r="I1289" s="1" t="s">
        <v>3637</v>
      </c>
      <c r="J1289" s="1" t="s">
        <v>14907</v>
      </c>
      <c r="K1289" s="1" t="s">
        <v>14908</v>
      </c>
      <c r="L1289" s="1" t="s">
        <v>3640</v>
      </c>
      <c r="M1289" s="1" t="s">
        <v>14909</v>
      </c>
      <c r="N1289" s="1" t="s">
        <v>14910</v>
      </c>
      <c r="O1289" s="1" t="s">
        <v>3643</v>
      </c>
      <c r="P1289" s="1" t="s">
        <v>14903</v>
      </c>
    </row>
    <row r="1290" spans="1:16" ht="14.25">
      <c r="A1290" s="44">
        <v>1289</v>
      </c>
      <c r="B1290" s="1" t="s">
        <v>14911</v>
      </c>
      <c r="C1290" s="1" t="s">
        <v>3617</v>
      </c>
      <c r="D1290" s="1" t="s">
        <v>14912</v>
      </c>
      <c r="E1290" s="1" t="s">
        <v>14913</v>
      </c>
      <c r="F1290" s="1" t="s">
        <v>14914</v>
      </c>
      <c r="G1290" s="1" t="s">
        <v>3621</v>
      </c>
      <c r="H1290" s="1" t="s">
        <v>14915</v>
      </c>
      <c r="I1290" s="1" t="s">
        <v>3623</v>
      </c>
      <c r="J1290" s="1" t="s">
        <v>14916</v>
      </c>
      <c r="K1290" s="1" t="s">
        <v>3625</v>
      </c>
      <c r="L1290" s="1" t="s">
        <v>3626</v>
      </c>
      <c r="M1290" s="1" t="s">
        <v>14917</v>
      </c>
      <c r="N1290" s="1" t="s">
        <v>14918</v>
      </c>
      <c r="O1290" s="1" t="s">
        <v>14919</v>
      </c>
      <c r="P1290" s="1" t="s">
        <v>14911</v>
      </c>
    </row>
    <row r="1291" spans="1:16" ht="14.25">
      <c r="A1291" s="44">
        <v>1290</v>
      </c>
      <c r="B1291" s="1" t="s">
        <v>14920</v>
      </c>
      <c r="C1291" s="1" t="s">
        <v>14921</v>
      </c>
      <c r="D1291" s="1" t="s">
        <v>14922</v>
      </c>
      <c r="E1291" s="1" t="s">
        <v>14923</v>
      </c>
      <c r="F1291" s="1" t="s">
        <v>14924</v>
      </c>
      <c r="G1291" s="1" t="s">
        <v>14925</v>
      </c>
      <c r="H1291" s="1" t="s">
        <v>14926</v>
      </c>
      <c r="I1291" s="1" t="s">
        <v>14927</v>
      </c>
      <c r="J1291" s="1" t="s">
        <v>14928</v>
      </c>
      <c r="K1291" s="1" t="s">
        <v>14929</v>
      </c>
      <c r="L1291" s="1" t="s">
        <v>14930</v>
      </c>
      <c r="M1291" s="1" t="s">
        <v>14931</v>
      </c>
      <c r="N1291" s="1" t="s">
        <v>14932</v>
      </c>
      <c r="O1291" s="1" t="s">
        <v>14933</v>
      </c>
      <c r="P1291" s="1" t="s">
        <v>14920</v>
      </c>
    </row>
    <row r="1292" spans="1:16" ht="14.25">
      <c r="A1292" s="44">
        <v>1291</v>
      </c>
      <c r="B1292" s="1" t="s">
        <v>14934</v>
      </c>
      <c r="C1292" s="1" t="s">
        <v>14935</v>
      </c>
      <c r="D1292" s="1" t="s">
        <v>14936</v>
      </c>
      <c r="E1292" s="1" t="s">
        <v>14937</v>
      </c>
      <c r="F1292" s="1" t="s">
        <v>14938</v>
      </c>
      <c r="G1292" s="1" t="s">
        <v>14939</v>
      </c>
      <c r="H1292" s="1" t="s">
        <v>14940</v>
      </c>
      <c r="I1292" s="1" t="s">
        <v>14941</v>
      </c>
      <c r="J1292" s="1" t="s">
        <v>14942</v>
      </c>
      <c r="K1292" s="1" t="s">
        <v>14943</v>
      </c>
      <c r="L1292" s="1" t="s">
        <v>14944</v>
      </c>
      <c r="M1292" s="1" t="s">
        <v>14945</v>
      </c>
      <c r="N1292" s="1" t="s">
        <v>14946</v>
      </c>
      <c r="O1292" s="1" t="s">
        <v>14947</v>
      </c>
      <c r="P1292" s="1" t="s">
        <v>14934</v>
      </c>
    </row>
    <row r="1293" spans="1:16" ht="14.25">
      <c r="A1293" s="44">
        <v>1292</v>
      </c>
      <c r="B1293" s="1" t="s">
        <v>14948</v>
      </c>
      <c r="C1293" s="1" t="s">
        <v>14949</v>
      </c>
      <c r="D1293" s="1" t="s">
        <v>14950</v>
      </c>
      <c r="E1293" s="1" t="s">
        <v>14951</v>
      </c>
      <c r="F1293" s="1" t="s">
        <v>14952</v>
      </c>
      <c r="G1293" s="1" t="s">
        <v>14953</v>
      </c>
      <c r="H1293" s="1" t="s">
        <v>14954</v>
      </c>
      <c r="I1293" s="1" t="s">
        <v>14955</v>
      </c>
      <c r="J1293" s="1" t="s">
        <v>14956</v>
      </c>
      <c r="K1293" s="1" t="s">
        <v>14957</v>
      </c>
      <c r="L1293" s="1" t="s">
        <v>14958</v>
      </c>
      <c r="M1293" s="1" t="s">
        <v>14959</v>
      </c>
      <c r="N1293" s="1" t="s">
        <v>14960</v>
      </c>
      <c r="O1293" s="1" t="s">
        <v>14961</v>
      </c>
      <c r="P1293" s="1" t="s">
        <v>14948</v>
      </c>
    </row>
    <row r="1294" spans="1:16" ht="14.25">
      <c r="A1294" s="44">
        <v>1293</v>
      </c>
      <c r="B1294" s="1" t="s">
        <v>14962</v>
      </c>
      <c r="C1294" s="1" t="s">
        <v>14963</v>
      </c>
      <c r="D1294" s="1" t="s">
        <v>14964</v>
      </c>
      <c r="E1294" s="1" t="s">
        <v>14965</v>
      </c>
      <c r="F1294" s="1" t="s">
        <v>14966</v>
      </c>
      <c r="G1294" s="1" t="s">
        <v>14967</v>
      </c>
      <c r="H1294" s="1" t="s">
        <v>14968</v>
      </c>
      <c r="I1294" s="1" t="s">
        <v>14969</v>
      </c>
      <c r="J1294" s="1" t="s">
        <v>14970</v>
      </c>
      <c r="K1294" s="1" t="s">
        <v>14971</v>
      </c>
      <c r="L1294" s="1" t="s">
        <v>14972</v>
      </c>
      <c r="M1294" s="1" t="s">
        <v>14973</v>
      </c>
      <c r="N1294" s="1" t="s">
        <v>14974</v>
      </c>
      <c r="O1294" s="1" t="s">
        <v>14975</v>
      </c>
      <c r="P1294" s="1" t="s">
        <v>14962</v>
      </c>
    </row>
    <row r="1295" spans="1:16" ht="14.25">
      <c r="A1295" s="44">
        <v>1294</v>
      </c>
      <c r="B1295" s="1" t="s">
        <v>14976</v>
      </c>
      <c r="C1295" s="1" t="s">
        <v>14977</v>
      </c>
      <c r="D1295" s="1" t="s">
        <v>14978</v>
      </c>
      <c r="E1295" s="1" t="s">
        <v>14979</v>
      </c>
      <c r="F1295" s="1" t="s">
        <v>14980</v>
      </c>
      <c r="G1295" s="1" t="s">
        <v>14981</v>
      </c>
      <c r="H1295" s="1" t="s">
        <v>14982</v>
      </c>
      <c r="I1295" s="1" t="s">
        <v>14983</v>
      </c>
      <c r="J1295" s="1" t="s">
        <v>14984</v>
      </c>
      <c r="K1295" s="1" t="s">
        <v>14985</v>
      </c>
      <c r="L1295" s="1" t="s">
        <v>14986</v>
      </c>
      <c r="M1295" s="1" t="s">
        <v>14987</v>
      </c>
      <c r="N1295" s="1" t="s">
        <v>14988</v>
      </c>
      <c r="O1295" s="1" t="s">
        <v>14989</v>
      </c>
      <c r="P1295" s="1" t="s">
        <v>14976</v>
      </c>
    </row>
    <row r="1296" spans="1:16" ht="14.25">
      <c r="A1296" s="44">
        <v>1295</v>
      </c>
      <c r="B1296" s="1" t="s">
        <v>14990</v>
      </c>
      <c r="C1296" s="1" t="s">
        <v>14991</v>
      </c>
      <c r="D1296" s="1" t="s">
        <v>14992</v>
      </c>
      <c r="E1296" s="1" t="s">
        <v>14993</v>
      </c>
      <c r="F1296" s="1" t="s">
        <v>14994</v>
      </c>
      <c r="G1296" s="1" t="s">
        <v>14995</v>
      </c>
      <c r="H1296" s="1" t="s">
        <v>14996</v>
      </c>
      <c r="I1296" s="1" t="s">
        <v>14997</v>
      </c>
      <c r="J1296" s="1" t="s">
        <v>14998</v>
      </c>
      <c r="K1296" s="1" t="s">
        <v>14999</v>
      </c>
      <c r="L1296" s="1" t="s">
        <v>15000</v>
      </c>
      <c r="M1296" s="1" t="s">
        <v>15001</v>
      </c>
      <c r="N1296" s="1" t="s">
        <v>15002</v>
      </c>
      <c r="O1296" s="1" t="s">
        <v>14999</v>
      </c>
      <c r="P1296" s="1" t="s">
        <v>14990</v>
      </c>
    </row>
    <row r="1297" spans="1:16" ht="14.25">
      <c r="A1297" s="44">
        <v>1296</v>
      </c>
      <c r="B1297" s="1" t="s">
        <v>15003</v>
      </c>
      <c r="C1297" s="1" t="s">
        <v>15004</v>
      </c>
      <c r="D1297" s="1" t="s">
        <v>15005</v>
      </c>
      <c r="E1297" s="1" t="s">
        <v>15006</v>
      </c>
      <c r="F1297" s="1" t="s">
        <v>15007</v>
      </c>
      <c r="G1297" s="1" t="s">
        <v>15008</v>
      </c>
      <c r="H1297" s="1" t="s">
        <v>15009</v>
      </c>
      <c r="I1297" s="1" t="s">
        <v>15010</v>
      </c>
      <c r="J1297" s="1" t="s">
        <v>15011</v>
      </c>
      <c r="K1297" s="1" t="s">
        <v>15012</v>
      </c>
      <c r="L1297" s="1" t="s">
        <v>15013</v>
      </c>
      <c r="M1297" s="1" t="s">
        <v>15014</v>
      </c>
      <c r="N1297" s="1" t="s">
        <v>15015</v>
      </c>
      <c r="O1297" s="1" t="s">
        <v>15016</v>
      </c>
      <c r="P1297" s="1" t="s">
        <v>15003</v>
      </c>
    </row>
    <row r="1298" spans="1:16" ht="14.25">
      <c r="A1298" s="44">
        <v>1297</v>
      </c>
      <c r="B1298" s="1" t="s">
        <v>15017</v>
      </c>
      <c r="C1298" s="1" t="s">
        <v>15018</v>
      </c>
      <c r="D1298" s="1" t="s">
        <v>15019</v>
      </c>
      <c r="E1298" s="1" t="s">
        <v>15020</v>
      </c>
      <c r="F1298" s="1" t="s">
        <v>15021</v>
      </c>
      <c r="G1298" s="1" t="s">
        <v>15022</v>
      </c>
      <c r="H1298" s="1" t="s">
        <v>15023</v>
      </c>
      <c r="I1298" s="1" t="s">
        <v>15024</v>
      </c>
      <c r="J1298" s="1" t="s">
        <v>15025</v>
      </c>
      <c r="K1298" s="1" t="s">
        <v>15026</v>
      </c>
      <c r="L1298" s="1" t="s">
        <v>15027</v>
      </c>
      <c r="M1298" s="1" t="s">
        <v>15028</v>
      </c>
      <c r="N1298" s="1" t="s">
        <v>15029</v>
      </c>
      <c r="O1298" s="1" t="s">
        <v>15030</v>
      </c>
      <c r="P1298" s="1" t="s">
        <v>15017</v>
      </c>
    </row>
    <row r="1299" spans="1:16" ht="14.25">
      <c r="A1299" s="44">
        <v>1298</v>
      </c>
      <c r="B1299" s="1" t="s">
        <v>15031</v>
      </c>
      <c r="C1299" s="1" t="s">
        <v>15032</v>
      </c>
      <c r="D1299" s="1" t="s">
        <v>15033</v>
      </c>
      <c r="E1299" s="1" t="s">
        <v>15034</v>
      </c>
      <c r="F1299" s="1" t="s">
        <v>15035</v>
      </c>
      <c r="G1299" s="1" t="s">
        <v>15036</v>
      </c>
      <c r="H1299" s="1" t="s">
        <v>15037</v>
      </c>
      <c r="I1299" s="1" t="s">
        <v>15038</v>
      </c>
      <c r="J1299" s="1" t="s">
        <v>15039</v>
      </c>
      <c r="K1299" s="1" t="s">
        <v>15040</v>
      </c>
      <c r="L1299" s="1" t="s">
        <v>15041</v>
      </c>
      <c r="M1299" s="1" t="s">
        <v>15042</v>
      </c>
      <c r="N1299" s="1" t="s">
        <v>15043</v>
      </c>
      <c r="O1299" s="1" t="s">
        <v>15040</v>
      </c>
      <c r="P1299" s="1" t="s">
        <v>15031</v>
      </c>
    </row>
    <row r="1300" spans="1:16">
      <c r="A1300" s="44">
        <v>1299</v>
      </c>
      <c r="B1300" s="1" t="s">
        <v>15044</v>
      </c>
      <c r="C1300" s="1" t="s">
        <v>15045</v>
      </c>
      <c r="D1300" s="1" t="s">
        <v>15046</v>
      </c>
      <c r="E1300" s="1" t="s">
        <v>15047</v>
      </c>
      <c r="F1300" s="1" t="s">
        <v>15048</v>
      </c>
      <c r="G1300" s="1" t="s">
        <v>15049</v>
      </c>
      <c r="H1300" s="1" t="s">
        <v>15050</v>
      </c>
      <c r="I1300" s="1" t="s">
        <v>15051</v>
      </c>
      <c r="J1300" s="1" t="s">
        <v>15052</v>
      </c>
      <c r="K1300" s="1" t="s">
        <v>15053</v>
      </c>
      <c r="L1300" s="1" t="s">
        <v>15054</v>
      </c>
      <c r="M1300" s="1" t="s">
        <v>15055</v>
      </c>
      <c r="N1300" s="1" t="s">
        <v>15056</v>
      </c>
      <c r="O1300" s="1" t="s">
        <v>15057</v>
      </c>
      <c r="P1300" s="1" t="s">
        <v>15044</v>
      </c>
    </row>
    <row r="1301" spans="1:16" ht="14.25">
      <c r="A1301" s="44">
        <v>1300</v>
      </c>
      <c r="B1301" s="1" t="s">
        <v>15058</v>
      </c>
      <c r="C1301" s="1" t="s">
        <v>15059</v>
      </c>
      <c r="D1301" s="1" t="s">
        <v>15060</v>
      </c>
      <c r="E1301" s="1" t="s">
        <v>15061</v>
      </c>
      <c r="F1301" s="1" t="s">
        <v>15062</v>
      </c>
      <c r="G1301" s="1" t="s">
        <v>15063</v>
      </c>
      <c r="H1301" s="1" t="s">
        <v>15064</v>
      </c>
      <c r="I1301" s="1" t="s">
        <v>15065</v>
      </c>
      <c r="J1301" s="1" t="s">
        <v>15066</v>
      </c>
      <c r="K1301" s="1" t="s">
        <v>15067</v>
      </c>
      <c r="L1301" s="1" t="s">
        <v>15068</v>
      </c>
      <c r="M1301" s="1" t="s">
        <v>15069</v>
      </c>
      <c r="N1301" s="1" t="s">
        <v>15070</v>
      </c>
      <c r="O1301" s="1" t="s">
        <v>15071</v>
      </c>
      <c r="P1301" s="1" t="s">
        <v>15058</v>
      </c>
    </row>
    <row r="1302" spans="1:16" ht="14.25">
      <c r="A1302" s="44">
        <v>1301</v>
      </c>
      <c r="B1302" s="1" t="s">
        <v>15072</v>
      </c>
      <c r="C1302" s="1" t="s">
        <v>15073</v>
      </c>
      <c r="D1302" s="1" t="s">
        <v>15074</v>
      </c>
      <c r="E1302" s="1" t="s">
        <v>15072</v>
      </c>
      <c r="F1302" s="1" t="s">
        <v>15072</v>
      </c>
      <c r="G1302" s="1" t="s">
        <v>15072</v>
      </c>
      <c r="H1302" s="1" t="s">
        <v>15072</v>
      </c>
      <c r="I1302" s="1" t="s">
        <v>15072</v>
      </c>
      <c r="J1302" s="1" t="s">
        <v>15072</v>
      </c>
      <c r="K1302" s="1" t="s">
        <v>15072</v>
      </c>
      <c r="L1302" s="1" t="s">
        <v>15072</v>
      </c>
      <c r="M1302" s="1" t="s">
        <v>15072</v>
      </c>
      <c r="N1302" s="1" t="s">
        <v>15072</v>
      </c>
      <c r="O1302" s="1" t="s">
        <v>15072</v>
      </c>
      <c r="P1302" s="1" t="s">
        <v>15072</v>
      </c>
    </row>
    <row r="1303" spans="1:16" ht="14.25">
      <c r="A1303" s="44">
        <v>1302</v>
      </c>
      <c r="B1303" s="1" t="s">
        <v>15075</v>
      </c>
      <c r="C1303" s="1" t="s">
        <v>15076</v>
      </c>
      <c r="D1303" s="1" t="s">
        <v>15077</v>
      </c>
      <c r="E1303" s="1" t="s">
        <v>15078</v>
      </c>
      <c r="F1303" s="1" t="s">
        <v>15079</v>
      </c>
      <c r="G1303" s="1" t="s">
        <v>15080</v>
      </c>
      <c r="H1303" s="1" t="s">
        <v>15081</v>
      </c>
      <c r="I1303" s="1" t="s">
        <v>15082</v>
      </c>
      <c r="J1303" s="1" t="s">
        <v>15083</v>
      </c>
      <c r="K1303" s="1" t="s">
        <v>15084</v>
      </c>
      <c r="L1303" s="1" t="s">
        <v>15085</v>
      </c>
      <c r="M1303" s="1" t="s">
        <v>15086</v>
      </c>
      <c r="N1303" s="1" t="s">
        <v>15087</v>
      </c>
      <c r="O1303" s="1" t="s">
        <v>15088</v>
      </c>
      <c r="P1303" s="1" t="s">
        <v>15075</v>
      </c>
    </row>
    <row r="1304" spans="1:16" ht="14.25">
      <c r="A1304" s="44">
        <v>1303</v>
      </c>
      <c r="B1304" s="1" t="s">
        <v>15089</v>
      </c>
      <c r="C1304" s="1" t="s">
        <v>15090</v>
      </c>
      <c r="D1304" s="1" t="s">
        <v>15091</v>
      </c>
      <c r="E1304" s="1" t="s">
        <v>15092</v>
      </c>
      <c r="F1304" s="1" t="s">
        <v>15093</v>
      </c>
      <c r="G1304" s="1" t="s">
        <v>15094</v>
      </c>
      <c r="H1304" s="1" t="s">
        <v>15095</v>
      </c>
      <c r="I1304" s="1" t="s">
        <v>15096</v>
      </c>
      <c r="J1304" s="1" t="s">
        <v>15097</v>
      </c>
      <c r="K1304" s="1" t="s">
        <v>15098</v>
      </c>
      <c r="L1304" s="1" t="s">
        <v>15099</v>
      </c>
      <c r="M1304" s="1" t="s">
        <v>15100</v>
      </c>
      <c r="N1304" s="1" t="s">
        <v>15101</v>
      </c>
      <c r="O1304" s="1" t="s">
        <v>15102</v>
      </c>
      <c r="P1304" s="1" t="s">
        <v>15089</v>
      </c>
    </row>
    <row r="1305" spans="1:16" ht="14.25">
      <c r="A1305" s="44">
        <v>1304</v>
      </c>
      <c r="B1305" s="1" t="s">
        <v>15103</v>
      </c>
      <c r="C1305" s="1" t="s">
        <v>15104</v>
      </c>
      <c r="D1305" s="1" t="s">
        <v>15105</v>
      </c>
      <c r="E1305" s="1" t="s">
        <v>15106</v>
      </c>
      <c r="F1305" s="1" t="s">
        <v>15107</v>
      </c>
      <c r="G1305" s="1" t="s">
        <v>15108</v>
      </c>
      <c r="H1305" s="1" t="s">
        <v>15109</v>
      </c>
      <c r="I1305" s="1" t="s">
        <v>15110</v>
      </c>
      <c r="J1305" s="1" t="s">
        <v>15111</v>
      </c>
      <c r="K1305" s="1" t="s">
        <v>15112</v>
      </c>
      <c r="L1305" s="1" t="s">
        <v>15113</v>
      </c>
      <c r="M1305" s="1" t="s">
        <v>15114</v>
      </c>
      <c r="N1305" s="1" t="s">
        <v>15115</v>
      </c>
      <c r="O1305" s="1" t="s">
        <v>15116</v>
      </c>
      <c r="P1305" s="1" t="s">
        <v>15103</v>
      </c>
    </row>
    <row r="1306" spans="1:16" ht="16.5">
      <c r="A1306" s="44">
        <v>1305</v>
      </c>
      <c r="B1306" s="1" t="s">
        <v>15117</v>
      </c>
      <c r="C1306" s="1" t="s">
        <v>15118</v>
      </c>
      <c r="D1306" s="1" t="s">
        <v>15119</v>
      </c>
      <c r="E1306" s="1" t="s">
        <v>15120</v>
      </c>
      <c r="F1306" s="1" t="s">
        <v>15121</v>
      </c>
      <c r="G1306" s="1" t="s">
        <v>15122</v>
      </c>
      <c r="H1306" s="1" t="s">
        <v>15123</v>
      </c>
      <c r="I1306" s="1" t="s">
        <v>15124</v>
      </c>
      <c r="J1306" s="1" t="s">
        <v>15125</v>
      </c>
      <c r="K1306" s="1" t="s">
        <v>15126</v>
      </c>
      <c r="L1306" s="1" t="s">
        <v>15127</v>
      </c>
      <c r="M1306" s="1" t="s">
        <v>15128</v>
      </c>
      <c r="N1306" s="1" t="s">
        <v>15129</v>
      </c>
      <c r="O1306" s="1" t="s">
        <v>15130</v>
      </c>
      <c r="P1306" s="1" t="s">
        <v>15117</v>
      </c>
    </row>
    <row r="1307" spans="1:16" ht="16.5">
      <c r="A1307" s="44">
        <v>1306</v>
      </c>
      <c r="B1307" s="1" t="s">
        <v>15131</v>
      </c>
      <c r="C1307" s="1" t="s">
        <v>15132</v>
      </c>
      <c r="D1307" s="1" t="s">
        <v>15133</v>
      </c>
      <c r="E1307" s="1" t="s">
        <v>15134</v>
      </c>
      <c r="F1307" s="1" t="s">
        <v>15135</v>
      </c>
      <c r="G1307" s="1" t="s">
        <v>15136</v>
      </c>
      <c r="H1307" s="1" t="s">
        <v>15137</v>
      </c>
      <c r="I1307" s="1" t="s">
        <v>15138</v>
      </c>
      <c r="J1307" s="1" t="s">
        <v>15139</v>
      </c>
      <c r="K1307" s="1" t="s">
        <v>15140</v>
      </c>
      <c r="L1307" s="1" t="s">
        <v>15141</v>
      </c>
      <c r="M1307" s="1" t="s">
        <v>15142</v>
      </c>
      <c r="N1307" s="1" t="s">
        <v>15143</v>
      </c>
      <c r="O1307" s="1" t="s">
        <v>15144</v>
      </c>
      <c r="P1307" s="1" t="s">
        <v>15131</v>
      </c>
    </row>
    <row r="1308" spans="1:16" ht="16.5">
      <c r="A1308" s="44">
        <v>1307</v>
      </c>
      <c r="B1308" s="1" t="s">
        <v>15145</v>
      </c>
      <c r="C1308" s="1" t="s">
        <v>15146</v>
      </c>
      <c r="D1308" s="1" t="s">
        <v>15147</v>
      </c>
      <c r="E1308" s="1" t="s">
        <v>15148</v>
      </c>
      <c r="F1308" s="1" t="s">
        <v>15149</v>
      </c>
      <c r="G1308" s="1" t="s">
        <v>15150</v>
      </c>
      <c r="H1308" s="1" t="s">
        <v>15151</v>
      </c>
      <c r="I1308" s="1" t="s">
        <v>15152</v>
      </c>
      <c r="J1308" s="1" t="s">
        <v>15153</v>
      </c>
      <c r="K1308" s="1" t="s">
        <v>15154</v>
      </c>
      <c r="L1308" s="1" t="s">
        <v>15155</v>
      </c>
      <c r="M1308" s="1" t="s">
        <v>15156</v>
      </c>
      <c r="N1308" s="1" t="s">
        <v>15157</v>
      </c>
      <c r="O1308" s="1" t="s">
        <v>15158</v>
      </c>
      <c r="P1308" s="1" t="s">
        <v>15145</v>
      </c>
    </row>
    <row r="1309" spans="1:16" ht="14.25">
      <c r="A1309" s="44">
        <v>1308</v>
      </c>
      <c r="B1309" s="1" t="s">
        <v>15159</v>
      </c>
      <c r="C1309" s="1" t="s">
        <v>15160</v>
      </c>
      <c r="D1309" s="1" t="s">
        <v>15161</v>
      </c>
      <c r="E1309" s="1" t="s">
        <v>15162</v>
      </c>
      <c r="F1309" s="1" t="s">
        <v>15162</v>
      </c>
      <c r="G1309" s="1" t="s">
        <v>15162</v>
      </c>
      <c r="H1309" s="1" t="s">
        <v>15162</v>
      </c>
      <c r="I1309" s="1" t="s">
        <v>15162</v>
      </c>
      <c r="J1309" s="1" t="s">
        <v>15162</v>
      </c>
      <c r="K1309" s="1" t="s">
        <v>15162</v>
      </c>
      <c r="L1309" s="1" t="s">
        <v>15162</v>
      </c>
      <c r="M1309" s="1" t="s">
        <v>15162</v>
      </c>
      <c r="N1309" s="1" t="s">
        <v>15162</v>
      </c>
      <c r="O1309" s="1" t="s">
        <v>15162</v>
      </c>
      <c r="P1309" s="1" t="s">
        <v>15159</v>
      </c>
    </row>
    <row r="1310" spans="1:16" ht="14.25">
      <c r="A1310" s="44">
        <v>1309</v>
      </c>
      <c r="B1310" s="1" t="s">
        <v>15163</v>
      </c>
      <c r="C1310" s="1" t="s">
        <v>15164</v>
      </c>
      <c r="D1310" s="1" t="s">
        <v>15165</v>
      </c>
      <c r="E1310" s="1" t="s">
        <v>15166</v>
      </c>
      <c r="F1310" s="1" t="s">
        <v>15167</v>
      </c>
      <c r="G1310" s="1" t="s">
        <v>15168</v>
      </c>
      <c r="H1310" s="1" t="s">
        <v>15169</v>
      </c>
      <c r="I1310" s="1" t="s">
        <v>15170</v>
      </c>
      <c r="J1310" s="1" t="s">
        <v>15171</v>
      </c>
      <c r="K1310" s="1" t="s">
        <v>15172</v>
      </c>
      <c r="L1310" s="1" t="s">
        <v>15173</v>
      </c>
      <c r="M1310" s="1" t="s">
        <v>15174</v>
      </c>
      <c r="N1310" s="1" t="s">
        <v>15175</v>
      </c>
      <c r="O1310" s="1" t="s">
        <v>15176</v>
      </c>
      <c r="P1310" s="1" t="s">
        <v>15163</v>
      </c>
    </row>
    <row r="1311" spans="1:16" ht="14.25">
      <c r="A1311" s="44">
        <v>1310</v>
      </c>
      <c r="B1311" s="1" t="s">
        <v>15177</v>
      </c>
      <c r="C1311" s="1" t="s">
        <v>15178</v>
      </c>
      <c r="D1311" s="1" t="s">
        <v>15179</v>
      </c>
      <c r="E1311" s="1" t="s">
        <v>15180</v>
      </c>
      <c r="F1311" s="1" t="s">
        <v>15181</v>
      </c>
      <c r="G1311" s="1" t="s">
        <v>15182</v>
      </c>
      <c r="H1311" s="1" t="s">
        <v>15183</v>
      </c>
      <c r="I1311" s="1" t="s">
        <v>15184</v>
      </c>
      <c r="J1311" s="1" t="s">
        <v>15185</v>
      </c>
      <c r="K1311" s="1" t="s">
        <v>15186</v>
      </c>
      <c r="L1311" s="1" t="s">
        <v>15187</v>
      </c>
      <c r="M1311" s="1" t="s">
        <v>15188</v>
      </c>
      <c r="N1311" s="1" t="s">
        <v>15189</v>
      </c>
      <c r="O1311" s="1" t="s">
        <v>15190</v>
      </c>
      <c r="P1311" s="1" t="s">
        <v>15177</v>
      </c>
    </row>
    <row r="1312" spans="1:16" ht="14.25">
      <c r="A1312" s="44">
        <v>1311</v>
      </c>
      <c r="B1312" s="1" t="s">
        <v>15191</v>
      </c>
      <c r="C1312" s="1" t="s">
        <v>15192</v>
      </c>
      <c r="D1312" s="1" t="s">
        <v>15193</v>
      </c>
      <c r="E1312" s="1" t="s">
        <v>15194</v>
      </c>
      <c r="F1312" s="1" t="s">
        <v>15195</v>
      </c>
      <c r="G1312" s="1" t="s">
        <v>15196</v>
      </c>
      <c r="H1312" s="1" t="s">
        <v>15197</v>
      </c>
      <c r="I1312" s="1" t="s">
        <v>15198</v>
      </c>
      <c r="J1312" s="1" t="s">
        <v>15199</v>
      </c>
      <c r="K1312" s="1" t="s">
        <v>15200</v>
      </c>
      <c r="L1312" s="1" t="s">
        <v>15201</v>
      </c>
      <c r="M1312" s="1" t="s">
        <v>15202</v>
      </c>
      <c r="N1312" s="1" t="s">
        <v>15203</v>
      </c>
      <c r="O1312" s="1" t="s">
        <v>15204</v>
      </c>
      <c r="P1312" s="1" t="s">
        <v>15191</v>
      </c>
    </row>
    <row r="1313" spans="1:16" ht="14.25">
      <c r="A1313" s="44">
        <v>1312</v>
      </c>
      <c r="B1313" s="1" t="s">
        <v>15205</v>
      </c>
      <c r="C1313" s="1" t="s">
        <v>15206</v>
      </c>
      <c r="D1313" s="1" t="s">
        <v>15207</v>
      </c>
      <c r="E1313" s="1" t="s">
        <v>15208</v>
      </c>
      <c r="F1313" s="1" t="s">
        <v>15209</v>
      </c>
      <c r="G1313" s="1" t="s">
        <v>15210</v>
      </c>
      <c r="H1313" s="1" t="s">
        <v>15211</v>
      </c>
      <c r="I1313" s="1" t="s">
        <v>15212</v>
      </c>
      <c r="J1313" s="1" t="s">
        <v>15213</v>
      </c>
      <c r="K1313" s="1" t="s">
        <v>15214</v>
      </c>
      <c r="L1313" s="1" t="s">
        <v>15215</v>
      </c>
      <c r="M1313" s="1" t="s">
        <v>15216</v>
      </c>
      <c r="N1313" s="1" t="s">
        <v>15217</v>
      </c>
      <c r="O1313" s="1" t="s">
        <v>15218</v>
      </c>
      <c r="P1313" s="1" t="s">
        <v>15205</v>
      </c>
    </row>
    <row r="1314" spans="1:16" ht="14.25">
      <c r="A1314" s="44">
        <v>1313</v>
      </c>
      <c r="B1314" s="1" t="s">
        <v>15219</v>
      </c>
      <c r="C1314" s="1" t="s">
        <v>15220</v>
      </c>
      <c r="D1314" s="1" t="s">
        <v>15221</v>
      </c>
      <c r="E1314" s="1" t="s">
        <v>15222</v>
      </c>
      <c r="F1314" s="1" t="s">
        <v>15223</v>
      </c>
      <c r="G1314" s="1" t="s">
        <v>15224</v>
      </c>
      <c r="H1314" s="1" t="s">
        <v>15225</v>
      </c>
      <c r="I1314" s="1" t="s">
        <v>15226</v>
      </c>
      <c r="J1314" s="1" t="s">
        <v>15227</v>
      </c>
      <c r="K1314" s="1" t="s">
        <v>15228</v>
      </c>
      <c r="L1314" s="1" t="s">
        <v>15229</v>
      </c>
      <c r="M1314" s="1" t="s">
        <v>15230</v>
      </c>
      <c r="N1314" s="1" t="s">
        <v>15231</v>
      </c>
      <c r="O1314" s="1" t="s">
        <v>15232</v>
      </c>
      <c r="P1314" s="1" t="s">
        <v>15219</v>
      </c>
    </row>
    <row r="1315" spans="1:16" ht="14.25">
      <c r="A1315" s="44">
        <v>1314</v>
      </c>
      <c r="B1315" s="1" t="s">
        <v>15233</v>
      </c>
      <c r="C1315" s="1" t="s">
        <v>15234</v>
      </c>
      <c r="D1315" s="1" t="s">
        <v>15235</v>
      </c>
      <c r="E1315" s="1" t="s">
        <v>15236</v>
      </c>
      <c r="F1315" s="1" t="s">
        <v>15237</v>
      </c>
      <c r="G1315" s="1" t="s">
        <v>15238</v>
      </c>
      <c r="H1315" s="1" t="s">
        <v>15239</v>
      </c>
      <c r="I1315" s="1" t="s">
        <v>15240</v>
      </c>
      <c r="J1315" s="1" t="s">
        <v>15241</v>
      </c>
      <c r="K1315" s="1" t="s">
        <v>15242</v>
      </c>
      <c r="L1315" s="1" t="s">
        <v>15243</v>
      </c>
      <c r="M1315" s="1" t="s">
        <v>15244</v>
      </c>
      <c r="N1315" s="1" t="s">
        <v>15245</v>
      </c>
      <c r="O1315" s="1" t="s">
        <v>15246</v>
      </c>
      <c r="P1315" s="1" t="s">
        <v>15233</v>
      </c>
    </row>
    <row r="1316" spans="1:16" ht="14.25">
      <c r="A1316" s="44">
        <v>1315</v>
      </c>
      <c r="B1316" s="1" t="s">
        <v>15247</v>
      </c>
      <c r="C1316" s="1" t="s">
        <v>15248</v>
      </c>
      <c r="D1316" s="1" t="s">
        <v>15249</v>
      </c>
      <c r="E1316" s="1" t="s">
        <v>15250</v>
      </c>
      <c r="F1316" s="1" t="s">
        <v>15251</v>
      </c>
      <c r="G1316" s="1" t="s">
        <v>15252</v>
      </c>
      <c r="H1316" s="1" t="s">
        <v>15253</v>
      </c>
      <c r="I1316" s="1" t="s">
        <v>15254</v>
      </c>
      <c r="J1316" s="1" t="s">
        <v>15255</v>
      </c>
      <c r="K1316" s="1" t="s">
        <v>15256</v>
      </c>
      <c r="L1316" s="1" t="s">
        <v>15257</v>
      </c>
      <c r="M1316" s="1" t="s">
        <v>15258</v>
      </c>
      <c r="N1316" s="1" t="s">
        <v>15259</v>
      </c>
      <c r="O1316" s="1" t="s">
        <v>15260</v>
      </c>
      <c r="P1316" s="1" t="s">
        <v>15247</v>
      </c>
    </row>
    <row r="1317" spans="1:16" ht="14.25">
      <c r="A1317" s="44">
        <v>1316</v>
      </c>
      <c r="B1317" s="1" t="s">
        <v>15261</v>
      </c>
      <c r="C1317" s="1" t="s">
        <v>15262</v>
      </c>
      <c r="D1317" s="1" t="s">
        <v>15263</v>
      </c>
      <c r="E1317" s="1" t="s">
        <v>15264</v>
      </c>
      <c r="F1317" s="1" t="s">
        <v>15265</v>
      </c>
      <c r="G1317" s="1" t="s">
        <v>15266</v>
      </c>
      <c r="H1317" s="1" t="s">
        <v>15267</v>
      </c>
      <c r="I1317" s="1" t="s">
        <v>15268</v>
      </c>
      <c r="J1317" s="1" t="s">
        <v>15269</v>
      </c>
      <c r="K1317" s="1" t="s">
        <v>15270</v>
      </c>
      <c r="L1317" s="1" t="s">
        <v>15271</v>
      </c>
      <c r="M1317" s="1" t="s">
        <v>15272</v>
      </c>
      <c r="N1317" s="1" t="s">
        <v>15273</v>
      </c>
      <c r="O1317" s="1" t="s">
        <v>15274</v>
      </c>
      <c r="P1317" s="1" t="s">
        <v>15261</v>
      </c>
    </row>
    <row r="1318" spans="1:16" ht="14.25">
      <c r="A1318" s="44">
        <v>1317</v>
      </c>
      <c r="B1318" s="1" t="s">
        <v>15275</v>
      </c>
      <c r="C1318" s="1" t="s">
        <v>15275</v>
      </c>
      <c r="D1318" s="1" t="s">
        <v>15275</v>
      </c>
      <c r="E1318" s="1" t="s">
        <v>15275</v>
      </c>
      <c r="F1318" s="1" t="s">
        <v>15275</v>
      </c>
      <c r="G1318" s="1" t="s">
        <v>15275</v>
      </c>
      <c r="H1318" s="1" t="s">
        <v>15275</v>
      </c>
      <c r="I1318" s="1" t="s">
        <v>15275</v>
      </c>
      <c r="J1318" s="1" t="s">
        <v>15275</v>
      </c>
      <c r="K1318" s="1" t="s">
        <v>15275</v>
      </c>
      <c r="L1318" s="1" t="s">
        <v>15275</v>
      </c>
      <c r="M1318" s="1" t="s">
        <v>15275</v>
      </c>
      <c r="N1318" s="1" t="s">
        <v>15275</v>
      </c>
      <c r="O1318" s="1" t="s">
        <v>15275</v>
      </c>
      <c r="P1318" s="1" t="s">
        <v>15275</v>
      </c>
    </row>
    <row r="1319" spans="1:16" ht="14.25">
      <c r="A1319" s="44">
        <v>1318</v>
      </c>
      <c r="B1319" s="1" t="s">
        <v>15276</v>
      </c>
      <c r="C1319" s="1" t="s">
        <v>15277</v>
      </c>
      <c r="D1319" s="1" t="s">
        <v>15278</v>
      </c>
      <c r="E1319" s="1" t="s">
        <v>15279</v>
      </c>
      <c r="F1319" s="1" t="s">
        <v>15280</v>
      </c>
      <c r="G1319" s="1" t="s">
        <v>15281</v>
      </c>
      <c r="H1319" s="1" t="s">
        <v>15282</v>
      </c>
      <c r="I1319" s="1" t="s">
        <v>15283</v>
      </c>
      <c r="J1319" s="1" t="s">
        <v>15284</v>
      </c>
      <c r="K1319" s="1" t="s">
        <v>15285</v>
      </c>
      <c r="L1319" s="1" t="s">
        <v>15286</v>
      </c>
      <c r="M1319" s="1" t="s">
        <v>15287</v>
      </c>
      <c r="N1319" s="1" t="s">
        <v>15288</v>
      </c>
      <c r="O1319" s="1" t="s">
        <v>15289</v>
      </c>
      <c r="P1319" s="1" t="s">
        <v>15276</v>
      </c>
    </row>
    <row r="1320" spans="1:16" ht="14.25">
      <c r="A1320" s="44">
        <v>1319</v>
      </c>
      <c r="B1320" s="1" t="s">
        <v>15290</v>
      </c>
      <c r="C1320" s="1" t="s">
        <v>15291</v>
      </c>
      <c r="D1320" s="1" t="s">
        <v>15292</v>
      </c>
      <c r="E1320" s="1" t="s">
        <v>15293</v>
      </c>
      <c r="F1320" s="1" t="s">
        <v>15294</v>
      </c>
      <c r="G1320" s="1" t="s">
        <v>15295</v>
      </c>
      <c r="H1320" s="1" t="s">
        <v>15296</v>
      </c>
      <c r="I1320" s="1" t="s">
        <v>15297</v>
      </c>
      <c r="J1320" s="1" t="s">
        <v>15298</v>
      </c>
      <c r="K1320" s="1" t="s">
        <v>15299</v>
      </c>
      <c r="L1320" s="1" t="s">
        <v>15300</v>
      </c>
      <c r="M1320" s="1" t="s">
        <v>15301</v>
      </c>
      <c r="N1320" s="1" t="s">
        <v>15302</v>
      </c>
      <c r="O1320" s="1" t="s">
        <v>15303</v>
      </c>
      <c r="P1320" s="1" t="s">
        <v>15290</v>
      </c>
    </row>
    <row r="1321" spans="1:16" ht="14.25">
      <c r="A1321" s="44">
        <v>1320</v>
      </c>
      <c r="B1321" s="1" t="s">
        <v>15304</v>
      </c>
      <c r="C1321" s="1" t="s">
        <v>15305</v>
      </c>
      <c r="D1321" s="1" t="s">
        <v>15306</v>
      </c>
      <c r="E1321" s="1" t="s">
        <v>15307</v>
      </c>
      <c r="F1321" s="1" t="s">
        <v>15308</v>
      </c>
      <c r="G1321" s="1" t="s">
        <v>15309</v>
      </c>
      <c r="H1321" s="1" t="s">
        <v>15310</v>
      </c>
      <c r="I1321" s="1" t="s">
        <v>15311</v>
      </c>
      <c r="J1321" s="1" t="s">
        <v>15312</v>
      </c>
      <c r="K1321" s="1" t="s">
        <v>15313</v>
      </c>
      <c r="L1321" s="1" t="s">
        <v>15314</v>
      </c>
      <c r="M1321" s="1" t="s">
        <v>15315</v>
      </c>
      <c r="N1321" s="1" t="s">
        <v>15316</v>
      </c>
      <c r="O1321" s="1" t="s">
        <v>15317</v>
      </c>
      <c r="P1321" s="1" t="s">
        <v>15304</v>
      </c>
    </row>
    <row r="1322" spans="1:16" ht="14.25">
      <c r="A1322" s="44">
        <v>1321</v>
      </c>
      <c r="B1322" s="1" t="s">
        <v>15318</v>
      </c>
      <c r="C1322" s="1" t="s">
        <v>15319</v>
      </c>
      <c r="D1322" s="1" t="s">
        <v>15320</v>
      </c>
      <c r="E1322" s="1" t="s">
        <v>15321</v>
      </c>
      <c r="F1322" s="1" t="s">
        <v>15322</v>
      </c>
      <c r="G1322" s="1" t="s">
        <v>15323</v>
      </c>
      <c r="H1322" s="1" t="s">
        <v>15324</v>
      </c>
      <c r="I1322" s="1" t="s">
        <v>15325</v>
      </c>
      <c r="J1322" s="1" t="s">
        <v>15326</v>
      </c>
      <c r="K1322" s="1" t="s">
        <v>15327</v>
      </c>
      <c r="L1322" s="1" t="s">
        <v>15328</v>
      </c>
      <c r="M1322" s="1" t="s">
        <v>15329</v>
      </c>
      <c r="N1322" s="1" t="s">
        <v>15330</v>
      </c>
      <c r="O1322" s="1" t="s">
        <v>15331</v>
      </c>
      <c r="P1322" s="1" t="s">
        <v>15318</v>
      </c>
    </row>
    <row r="1323" spans="1:16" ht="14.25">
      <c r="A1323" s="44">
        <v>1322</v>
      </c>
      <c r="B1323" s="1" t="s">
        <v>15332</v>
      </c>
      <c r="C1323" s="1" t="s">
        <v>15333</v>
      </c>
      <c r="D1323" s="1" t="s">
        <v>15334</v>
      </c>
      <c r="E1323" s="1" t="s">
        <v>15335</v>
      </c>
      <c r="F1323" s="1" t="s">
        <v>15336</v>
      </c>
      <c r="G1323" s="1" t="s">
        <v>15337</v>
      </c>
      <c r="H1323" s="1" t="s">
        <v>15338</v>
      </c>
      <c r="I1323" s="1" t="s">
        <v>15339</v>
      </c>
      <c r="J1323" s="1" t="s">
        <v>15340</v>
      </c>
      <c r="K1323" s="1" t="s">
        <v>15341</v>
      </c>
      <c r="L1323" s="1" t="s">
        <v>15342</v>
      </c>
      <c r="M1323" s="1" t="s">
        <v>15343</v>
      </c>
      <c r="N1323" s="1" t="s">
        <v>15344</v>
      </c>
      <c r="O1323" s="1" t="s">
        <v>15345</v>
      </c>
      <c r="P1323" s="1" t="s">
        <v>15332</v>
      </c>
    </row>
    <row r="1324" spans="1:16" ht="14.25">
      <c r="A1324" s="44">
        <v>1323</v>
      </c>
      <c r="B1324" s="1" t="s">
        <v>15346</v>
      </c>
      <c r="C1324" s="1" t="s">
        <v>15347</v>
      </c>
      <c r="D1324" s="1" t="s">
        <v>15348</v>
      </c>
      <c r="E1324" s="1" t="s">
        <v>15349</v>
      </c>
      <c r="F1324" s="1" t="s">
        <v>15350</v>
      </c>
      <c r="G1324" s="1" t="s">
        <v>15351</v>
      </c>
      <c r="H1324" s="1" t="s">
        <v>15352</v>
      </c>
      <c r="I1324" s="1" t="s">
        <v>15353</v>
      </c>
      <c r="J1324" s="1" t="s">
        <v>15354</v>
      </c>
      <c r="K1324" s="1" t="s">
        <v>15355</v>
      </c>
      <c r="L1324" s="1" t="s">
        <v>15356</v>
      </c>
      <c r="M1324" s="1" t="s">
        <v>15357</v>
      </c>
      <c r="N1324" s="1" t="s">
        <v>15358</v>
      </c>
      <c r="O1324" s="1" t="s">
        <v>15359</v>
      </c>
      <c r="P1324" s="1" t="s">
        <v>15346</v>
      </c>
    </row>
    <row r="1325" spans="1:16" ht="14.25">
      <c r="A1325" s="44">
        <v>1324</v>
      </c>
      <c r="B1325" s="1" t="s">
        <v>15360</v>
      </c>
      <c r="C1325" s="1" t="s">
        <v>15360</v>
      </c>
      <c r="D1325" s="1" t="s">
        <v>15360</v>
      </c>
      <c r="E1325" s="1" t="s">
        <v>15360</v>
      </c>
      <c r="F1325" s="1" t="s">
        <v>15360</v>
      </c>
      <c r="G1325" s="1" t="s">
        <v>15360</v>
      </c>
      <c r="H1325" s="1" t="s">
        <v>15360</v>
      </c>
      <c r="I1325" s="1" t="s">
        <v>15360</v>
      </c>
      <c r="J1325" s="1" t="s">
        <v>15360</v>
      </c>
      <c r="K1325" s="1" t="s">
        <v>15360</v>
      </c>
      <c r="L1325" s="1" t="s">
        <v>15360</v>
      </c>
      <c r="M1325" s="1" t="s">
        <v>15360</v>
      </c>
      <c r="N1325" s="1" t="s">
        <v>15360</v>
      </c>
      <c r="O1325" s="1" t="s">
        <v>15360</v>
      </c>
      <c r="P1325" s="1" t="s">
        <v>15360</v>
      </c>
    </row>
    <row r="1326" spans="1:16" ht="14.25">
      <c r="A1326" s="44">
        <v>1325</v>
      </c>
      <c r="B1326" s="1" t="s">
        <v>15361</v>
      </c>
      <c r="C1326" s="1" t="s">
        <v>15362</v>
      </c>
      <c r="D1326" s="1" t="s">
        <v>15363</v>
      </c>
      <c r="E1326" s="1" t="s">
        <v>15364</v>
      </c>
      <c r="F1326" s="1" t="s">
        <v>15365</v>
      </c>
      <c r="G1326" s="1" t="s">
        <v>15366</v>
      </c>
      <c r="H1326" s="1" t="s">
        <v>15367</v>
      </c>
      <c r="I1326" s="1" t="s">
        <v>15368</v>
      </c>
      <c r="J1326" s="1" t="s">
        <v>15369</v>
      </c>
      <c r="K1326" s="1" t="s">
        <v>15370</v>
      </c>
      <c r="L1326" s="1" t="s">
        <v>15371</v>
      </c>
      <c r="M1326" s="1" t="s">
        <v>15372</v>
      </c>
      <c r="N1326" s="1" t="s">
        <v>15373</v>
      </c>
      <c r="O1326" s="1" t="s">
        <v>15374</v>
      </c>
      <c r="P1326" s="1" t="s">
        <v>15361</v>
      </c>
    </row>
    <row r="1327" spans="1:16" ht="14.25">
      <c r="A1327" s="44">
        <v>1326</v>
      </c>
      <c r="B1327" s="1" t="s">
        <v>15375</v>
      </c>
      <c r="C1327" s="1" t="s">
        <v>15376</v>
      </c>
      <c r="D1327" s="1" t="s">
        <v>15377</v>
      </c>
      <c r="E1327" s="1" t="s">
        <v>15378</v>
      </c>
      <c r="F1327" s="1" t="s">
        <v>15379</v>
      </c>
      <c r="G1327" s="1" t="s">
        <v>15380</v>
      </c>
      <c r="H1327" s="1" t="s">
        <v>15381</v>
      </c>
      <c r="I1327" s="1" t="s">
        <v>15382</v>
      </c>
      <c r="J1327" s="1" t="s">
        <v>15383</v>
      </c>
      <c r="K1327" s="1" t="s">
        <v>15384</v>
      </c>
      <c r="L1327" s="1" t="s">
        <v>15385</v>
      </c>
      <c r="M1327" s="1" t="s">
        <v>15386</v>
      </c>
      <c r="N1327" s="1" t="s">
        <v>15387</v>
      </c>
      <c r="O1327" s="1" t="s">
        <v>15388</v>
      </c>
      <c r="P1327" s="1" t="s">
        <v>15375</v>
      </c>
    </row>
    <row r="1328" spans="1:16" ht="14.25">
      <c r="A1328" s="44">
        <v>1327</v>
      </c>
      <c r="B1328" s="1" t="s">
        <v>15389</v>
      </c>
      <c r="C1328" s="1" t="s">
        <v>15390</v>
      </c>
      <c r="D1328" s="1" t="s">
        <v>15391</v>
      </c>
      <c r="E1328" s="1" t="s">
        <v>15392</v>
      </c>
      <c r="F1328" s="1" t="s">
        <v>15393</v>
      </c>
      <c r="G1328" s="1" t="s">
        <v>15394</v>
      </c>
      <c r="H1328" s="1" t="s">
        <v>15395</v>
      </c>
      <c r="I1328" s="1" t="s">
        <v>15396</v>
      </c>
      <c r="J1328" s="1" t="s">
        <v>15397</v>
      </c>
      <c r="K1328" s="1" t="s">
        <v>15398</v>
      </c>
      <c r="L1328" s="1" t="s">
        <v>15399</v>
      </c>
      <c r="M1328" s="1" t="s">
        <v>15400</v>
      </c>
      <c r="N1328" s="1" t="s">
        <v>15401</v>
      </c>
      <c r="O1328" s="1" t="s">
        <v>15402</v>
      </c>
      <c r="P1328" s="1" t="s">
        <v>15389</v>
      </c>
    </row>
    <row r="1329" spans="1:16" ht="14.25">
      <c r="A1329" s="44">
        <v>1328</v>
      </c>
      <c r="B1329" s="1" t="s">
        <v>15403</v>
      </c>
      <c r="C1329" s="1" t="s">
        <v>15404</v>
      </c>
      <c r="D1329" s="1" t="s">
        <v>15405</v>
      </c>
      <c r="E1329" s="1" t="s">
        <v>15406</v>
      </c>
      <c r="F1329" s="1" t="s">
        <v>15407</v>
      </c>
      <c r="G1329" s="1" t="s">
        <v>15408</v>
      </c>
      <c r="H1329" s="1" t="s">
        <v>15409</v>
      </c>
      <c r="I1329" s="1" t="s">
        <v>15410</v>
      </c>
      <c r="J1329" s="1" t="s">
        <v>15411</v>
      </c>
      <c r="K1329" s="1" t="s">
        <v>15412</v>
      </c>
      <c r="L1329" s="1" t="s">
        <v>15413</v>
      </c>
      <c r="M1329" s="1" t="s">
        <v>15414</v>
      </c>
      <c r="N1329" s="1" t="s">
        <v>15415</v>
      </c>
      <c r="O1329" s="1" t="s">
        <v>15416</v>
      </c>
      <c r="P1329" s="1" t="s">
        <v>15403</v>
      </c>
    </row>
    <row r="1330" spans="1:16" ht="14.25">
      <c r="A1330" s="44">
        <v>1329</v>
      </c>
      <c r="B1330" s="1" t="s">
        <v>15417</v>
      </c>
      <c r="C1330" s="1" t="s">
        <v>15418</v>
      </c>
      <c r="D1330" s="1" t="s">
        <v>15419</v>
      </c>
      <c r="E1330" s="1" t="s">
        <v>15420</v>
      </c>
      <c r="F1330" s="1" t="s">
        <v>15421</v>
      </c>
      <c r="G1330" s="1" t="s">
        <v>15422</v>
      </c>
      <c r="H1330" s="1" t="s">
        <v>15423</v>
      </c>
      <c r="I1330" s="1" t="s">
        <v>15424</v>
      </c>
      <c r="J1330" s="1" t="s">
        <v>15425</v>
      </c>
      <c r="K1330" s="1" t="s">
        <v>15426</v>
      </c>
      <c r="L1330" s="1" t="s">
        <v>15427</v>
      </c>
      <c r="M1330" s="1" t="s">
        <v>15428</v>
      </c>
      <c r="N1330" s="1" t="s">
        <v>15429</v>
      </c>
      <c r="O1330" s="1" t="s">
        <v>15430</v>
      </c>
      <c r="P1330" s="1" t="s">
        <v>15417</v>
      </c>
    </row>
    <row r="1331" spans="1:16" ht="14.25">
      <c r="A1331" s="44">
        <v>1330</v>
      </c>
      <c r="B1331" s="1" t="s">
        <v>15431</v>
      </c>
      <c r="C1331" s="1" t="s">
        <v>15432</v>
      </c>
      <c r="D1331" s="1" t="s">
        <v>15433</v>
      </c>
      <c r="E1331" s="1" t="s">
        <v>15434</v>
      </c>
      <c r="F1331" s="1" t="s">
        <v>15435</v>
      </c>
      <c r="G1331" s="1" t="s">
        <v>15436</v>
      </c>
      <c r="H1331" s="1" t="s">
        <v>15437</v>
      </c>
      <c r="I1331" s="1" t="s">
        <v>15438</v>
      </c>
      <c r="J1331" s="1" t="s">
        <v>15439</v>
      </c>
      <c r="K1331" s="1" t="s">
        <v>15440</v>
      </c>
      <c r="L1331" s="1" t="s">
        <v>15441</v>
      </c>
      <c r="M1331" s="1" t="s">
        <v>15442</v>
      </c>
      <c r="N1331" s="1" t="s">
        <v>15443</v>
      </c>
      <c r="O1331" s="1" t="s">
        <v>15444</v>
      </c>
      <c r="P1331" s="1" t="s">
        <v>15431</v>
      </c>
    </row>
    <row r="1332" spans="1:16" ht="14.25">
      <c r="A1332" s="44">
        <v>1331</v>
      </c>
      <c r="B1332" s="1" t="s">
        <v>15445</v>
      </c>
      <c r="C1332" s="1" t="s">
        <v>15445</v>
      </c>
      <c r="D1332" s="1" t="s">
        <v>15445</v>
      </c>
      <c r="E1332" s="1" t="s">
        <v>15445</v>
      </c>
      <c r="F1332" s="1" t="s">
        <v>15445</v>
      </c>
      <c r="G1332" s="1" t="s">
        <v>15445</v>
      </c>
      <c r="H1332" s="1" t="s">
        <v>15445</v>
      </c>
      <c r="I1332" s="1" t="s">
        <v>15445</v>
      </c>
      <c r="J1332" s="1" t="s">
        <v>15445</v>
      </c>
      <c r="K1332" s="1" t="s">
        <v>15445</v>
      </c>
      <c r="L1332" s="1" t="s">
        <v>15445</v>
      </c>
      <c r="M1332" s="1" t="s">
        <v>15445</v>
      </c>
      <c r="N1332" s="1" t="s">
        <v>15445</v>
      </c>
      <c r="O1332" s="1" t="s">
        <v>15445</v>
      </c>
      <c r="P1332" s="1" t="s">
        <v>15445</v>
      </c>
    </row>
    <row r="1333" spans="1:16" ht="14.25">
      <c r="A1333" s="44">
        <v>1332</v>
      </c>
      <c r="B1333" s="1" t="s">
        <v>15446</v>
      </c>
      <c r="C1333" s="1" t="s">
        <v>15447</v>
      </c>
      <c r="D1333" s="1" t="s">
        <v>15448</v>
      </c>
      <c r="E1333" s="1" t="s">
        <v>15449</v>
      </c>
      <c r="F1333" s="1" t="s">
        <v>15450</v>
      </c>
      <c r="G1333" s="1" t="s">
        <v>15451</v>
      </c>
      <c r="H1333" s="1" t="s">
        <v>15452</v>
      </c>
      <c r="I1333" s="1" t="s">
        <v>15453</v>
      </c>
      <c r="J1333" s="1" t="s">
        <v>15454</v>
      </c>
      <c r="K1333" s="1" t="s">
        <v>15455</v>
      </c>
      <c r="L1333" s="1" t="s">
        <v>15456</v>
      </c>
      <c r="M1333" s="1" t="s">
        <v>15457</v>
      </c>
      <c r="N1333" s="1" t="s">
        <v>15458</v>
      </c>
      <c r="O1333" s="1" t="s">
        <v>15459</v>
      </c>
      <c r="P1333" s="1" t="s">
        <v>15446</v>
      </c>
    </row>
    <row r="1334" spans="1:16" ht="14.25">
      <c r="A1334" s="44">
        <v>1333</v>
      </c>
      <c r="B1334" s="1" t="s">
        <v>15460</v>
      </c>
      <c r="C1334" s="1" t="s">
        <v>15461</v>
      </c>
      <c r="D1334" s="1" t="s">
        <v>15462</v>
      </c>
      <c r="E1334" s="1" t="s">
        <v>15463</v>
      </c>
      <c r="F1334" s="1" t="s">
        <v>15464</v>
      </c>
      <c r="G1334" s="1" t="s">
        <v>15465</v>
      </c>
      <c r="H1334" s="1" t="s">
        <v>15466</v>
      </c>
      <c r="I1334" s="1" t="s">
        <v>15467</v>
      </c>
      <c r="J1334" s="1" t="s">
        <v>15468</v>
      </c>
      <c r="K1334" s="1" t="s">
        <v>15469</v>
      </c>
      <c r="L1334" s="1" t="s">
        <v>15470</v>
      </c>
      <c r="M1334" s="1" t="s">
        <v>15471</v>
      </c>
      <c r="N1334" s="1" t="s">
        <v>15472</v>
      </c>
      <c r="O1334" s="1" t="s">
        <v>15473</v>
      </c>
      <c r="P1334" s="1" t="s">
        <v>15460</v>
      </c>
    </row>
    <row r="1335" spans="1:16" ht="14.25">
      <c r="A1335" s="44">
        <v>1334</v>
      </c>
      <c r="B1335" s="1" t="s">
        <v>15474</v>
      </c>
      <c r="C1335" s="1" t="s">
        <v>15475</v>
      </c>
      <c r="D1335" s="1" t="s">
        <v>15476</v>
      </c>
      <c r="E1335" s="1" t="s">
        <v>15477</v>
      </c>
      <c r="F1335" s="1" t="s">
        <v>15478</v>
      </c>
      <c r="G1335" s="1" t="s">
        <v>15479</v>
      </c>
      <c r="H1335" s="1" t="s">
        <v>15480</v>
      </c>
      <c r="I1335" s="1" t="s">
        <v>15481</v>
      </c>
      <c r="J1335" s="1" t="s">
        <v>15482</v>
      </c>
      <c r="K1335" s="1" t="s">
        <v>15483</v>
      </c>
      <c r="L1335" s="1" t="s">
        <v>15484</v>
      </c>
      <c r="M1335" s="1" t="s">
        <v>15485</v>
      </c>
      <c r="N1335" s="1" t="s">
        <v>15486</v>
      </c>
      <c r="O1335" s="1" t="s">
        <v>15487</v>
      </c>
      <c r="P1335" s="1" t="s">
        <v>15474</v>
      </c>
    </row>
    <row r="1336" spans="1:16" ht="14.25">
      <c r="A1336" s="44">
        <v>1335</v>
      </c>
      <c r="B1336" s="1" t="s">
        <v>15488</v>
      </c>
      <c r="C1336" s="1" t="s">
        <v>15489</v>
      </c>
      <c r="D1336" s="1" t="s">
        <v>15490</v>
      </c>
      <c r="E1336" s="1" t="s">
        <v>15491</v>
      </c>
      <c r="F1336" s="1" t="s">
        <v>15492</v>
      </c>
      <c r="G1336" s="1" t="s">
        <v>15493</v>
      </c>
      <c r="H1336" s="1" t="s">
        <v>15494</v>
      </c>
      <c r="I1336" s="1" t="s">
        <v>15495</v>
      </c>
      <c r="J1336" s="1" t="s">
        <v>15496</v>
      </c>
      <c r="K1336" s="1" t="s">
        <v>15497</v>
      </c>
      <c r="L1336" s="1" t="s">
        <v>15498</v>
      </c>
      <c r="M1336" s="1" t="s">
        <v>15499</v>
      </c>
      <c r="N1336" s="1" t="s">
        <v>15500</v>
      </c>
      <c r="O1336" s="1" t="s">
        <v>15501</v>
      </c>
      <c r="P1336" s="1" t="s">
        <v>15488</v>
      </c>
    </row>
    <row r="1337" spans="1:16" ht="14.25">
      <c r="A1337" s="44">
        <v>1336</v>
      </c>
      <c r="B1337" s="1" t="s">
        <v>15502</v>
      </c>
      <c r="C1337" s="1" t="s">
        <v>15503</v>
      </c>
      <c r="D1337" s="1" t="s">
        <v>15504</v>
      </c>
      <c r="E1337" s="1" t="s">
        <v>15505</v>
      </c>
      <c r="F1337" s="1" t="s">
        <v>15506</v>
      </c>
      <c r="G1337" s="1" t="s">
        <v>15507</v>
      </c>
      <c r="H1337" s="1" t="s">
        <v>15508</v>
      </c>
      <c r="I1337" s="1" t="s">
        <v>15509</v>
      </c>
      <c r="J1337" s="1" t="s">
        <v>15510</v>
      </c>
      <c r="K1337" s="1" t="s">
        <v>15511</v>
      </c>
      <c r="L1337" s="1" t="s">
        <v>15512</v>
      </c>
      <c r="M1337" s="1" t="s">
        <v>15513</v>
      </c>
      <c r="N1337" s="1" t="s">
        <v>15514</v>
      </c>
      <c r="O1337" s="1" t="s">
        <v>15515</v>
      </c>
      <c r="P1337" s="1" t="s">
        <v>15502</v>
      </c>
    </row>
    <row r="1338" spans="1:16" ht="14.25">
      <c r="A1338" s="44">
        <v>1337</v>
      </c>
      <c r="B1338" s="1" t="s">
        <v>15516</v>
      </c>
      <c r="C1338" s="1" t="s">
        <v>15517</v>
      </c>
      <c r="D1338" s="1" t="s">
        <v>15518</v>
      </c>
      <c r="E1338" s="1" t="s">
        <v>15519</v>
      </c>
      <c r="F1338" s="1" t="s">
        <v>15520</v>
      </c>
      <c r="G1338" s="1" t="s">
        <v>15521</v>
      </c>
      <c r="H1338" s="1" t="s">
        <v>15522</v>
      </c>
      <c r="I1338" s="1" t="s">
        <v>15523</v>
      </c>
      <c r="J1338" s="1" t="s">
        <v>15524</v>
      </c>
      <c r="K1338" s="1" t="s">
        <v>15525</v>
      </c>
      <c r="L1338" s="1" t="s">
        <v>15526</v>
      </c>
      <c r="M1338" s="1" t="s">
        <v>15527</v>
      </c>
      <c r="N1338" s="1" t="s">
        <v>15528</v>
      </c>
      <c r="O1338" s="1" t="s">
        <v>15529</v>
      </c>
      <c r="P1338" s="1" t="s">
        <v>15516</v>
      </c>
    </row>
    <row r="1339" spans="1:16" ht="14.25">
      <c r="A1339" s="44">
        <v>1338</v>
      </c>
      <c r="B1339" s="1" t="s">
        <v>15530</v>
      </c>
      <c r="C1339" s="1" t="s">
        <v>15531</v>
      </c>
      <c r="D1339" s="1" t="s">
        <v>15532</v>
      </c>
      <c r="E1339" s="1" t="s">
        <v>15533</v>
      </c>
      <c r="F1339" s="1" t="s">
        <v>15534</v>
      </c>
      <c r="G1339" s="1" t="s">
        <v>15535</v>
      </c>
      <c r="H1339" s="1" t="s">
        <v>15536</v>
      </c>
      <c r="I1339" s="1" t="s">
        <v>15537</v>
      </c>
      <c r="J1339" s="1" t="s">
        <v>15538</v>
      </c>
      <c r="K1339" s="1" t="s">
        <v>15539</v>
      </c>
      <c r="L1339" s="1" t="s">
        <v>15540</v>
      </c>
      <c r="M1339" s="1" t="s">
        <v>15541</v>
      </c>
      <c r="N1339" s="1" t="s">
        <v>15542</v>
      </c>
      <c r="O1339" s="1" t="s">
        <v>15543</v>
      </c>
      <c r="P1339" s="1" t="s">
        <v>15530</v>
      </c>
    </row>
    <row r="1340" spans="1:16" ht="14.25">
      <c r="A1340" s="44">
        <v>1339</v>
      </c>
      <c r="B1340" s="1" t="s">
        <v>15544</v>
      </c>
      <c r="C1340" s="1" t="s">
        <v>15545</v>
      </c>
      <c r="D1340" s="1" t="s">
        <v>15546</v>
      </c>
      <c r="E1340" s="1" t="s">
        <v>15547</v>
      </c>
      <c r="F1340" s="1" t="s">
        <v>15548</v>
      </c>
      <c r="G1340" s="1" t="s">
        <v>1427</v>
      </c>
      <c r="H1340" s="1" t="s">
        <v>15549</v>
      </c>
      <c r="I1340" s="1" t="s">
        <v>15550</v>
      </c>
      <c r="J1340" s="1" t="s">
        <v>1433</v>
      </c>
      <c r="K1340" s="1" t="s">
        <v>15551</v>
      </c>
      <c r="L1340" s="1" t="s">
        <v>15552</v>
      </c>
      <c r="M1340" s="1" t="s">
        <v>12626</v>
      </c>
      <c r="N1340" s="1" t="s">
        <v>1433</v>
      </c>
      <c r="O1340" s="1" t="s">
        <v>15553</v>
      </c>
      <c r="P1340" s="1" t="s">
        <v>15544</v>
      </c>
    </row>
    <row r="1341" spans="1:16" ht="14.25">
      <c r="A1341" s="44">
        <v>1340</v>
      </c>
      <c r="B1341" s="1" t="s">
        <v>15554</v>
      </c>
      <c r="C1341" s="1" t="s">
        <v>15555</v>
      </c>
      <c r="D1341" s="1" t="s">
        <v>15556</v>
      </c>
      <c r="E1341" s="1" t="s">
        <v>15557</v>
      </c>
      <c r="F1341" s="1" t="s">
        <v>15558</v>
      </c>
      <c r="G1341" s="1" t="s">
        <v>15559</v>
      </c>
      <c r="H1341" s="1" t="s">
        <v>15560</v>
      </c>
      <c r="I1341" s="1" t="s">
        <v>15561</v>
      </c>
      <c r="J1341" s="1" t="s">
        <v>15562</v>
      </c>
      <c r="K1341" s="1" t="s">
        <v>15563</v>
      </c>
      <c r="L1341" s="1" t="s">
        <v>15564</v>
      </c>
      <c r="M1341" s="1" t="s">
        <v>15565</v>
      </c>
      <c r="N1341" s="1" t="s">
        <v>15566</v>
      </c>
      <c r="O1341" s="1" t="s">
        <v>15567</v>
      </c>
      <c r="P1341" s="1" t="s">
        <v>15554</v>
      </c>
    </row>
    <row r="1342" spans="1:16" ht="14.25">
      <c r="A1342" s="44">
        <v>1341</v>
      </c>
      <c r="B1342" s="1" t="s">
        <v>15568</v>
      </c>
      <c r="C1342" s="1" t="s">
        <v>15569</v>
      </c>
      <c r="D1342" s="1" t="s">
        <v>15570</v>
      </c>
      <c r="E1342" s="1" t="s">
        <v>15571</v>
      </c>
      <c r="F1342" s="1" t="s">
        <v>15568</v>
      </c>
      <c r="G1342" s="1" t="s">
        <v>15572</v>
      </c>
      <c r="H1342" s="1" t="s">
        <v>15573</v>
      </c>
      <c r="I1342" s="1" t="s">
        <v>15574</v>
      </c>
      <c r="J1342" s="1" t="s">
        <v>15575</v>
      </c>
      <c r="K1342" s="1" t="s">
        <v>15576</v>
      </c>
      <c r="L1342" s="1" t="s">
        <v>15577</v>
      </c>
      <c r="M1342" s="1" t="s">
        <v>15578</v>
      </c>
      <c r="N1342" s="1" t="s">
        <v>15578</v>
      </c>
      <c r="O1342" s="1" t="s">
        <v>15579</v>
      </c>
      <c r="P1342" s="1" t="s">
        <v>15568</v>
      </c>
    </row>
    <row r="1343" spans="1:16" ht="14.25">
      <c r="A1343" s="44">
        <v>1342</v>
      </c>
      <c r="B1343" s="1" t="s">
        <v>15580</v>
      </c>
      <c r="C1343" s="1" t="s">
        <v>15581</v>
      </c>
      <c r="D1343" s="1" t="s">
        <v>15582</v>
      </c>
      <c r="E1343" s="1" t="s">
        <v>15583</v>
      </c>
      <c r="F1343" s="1" t="s">
        <v>15584</v>
      </c>
      <c r="G1343" s="1" t="s">
        <v>15585</v>
      </c>
      <c r="H1343" s="1" t="s">
        <v>15586</v>
      </c>
      <c r="I1343" s="1" t="s">
        <v>15587</v>
      </c>
      <c r="J1343" s="1" t="s">
        <v>15588</v>
      </c>
      <c r="K1343" s="1" t="s">
        <v>15589</v>
      </c>
      <c r="L1343" s="1" t="s">
        <v>15590</v>
      </c>
      <c r="M1343" s="1" t="s">
        <v>15591</v>
      </c>
      <c r="N1343" s="1" t="s">
        <v>15592</v>
      </c>
      <c r="O1343" s="1" t="s">
        <v>15593</v>
      </c>
      <c r="P1343" s="1" t="s">
        <v>15580</v>
      </c>
    </row>
    <row r="1344" spans="1:16" ht="14.25">
      <c r="A1344" s="44">
        <v>1343</v>
      </c>
      <c r="B1344" s="1" t="s">
        <v>15594</v>
      </c>
      <c r="C1344" s="1" t="s">
        <v>15595</v>
      </c>
      <c r="D1344" s="1" t="s">
        <v>15596</v>
      </c>
      <c r="E1344" s="1" t="s">
        <v>15597</v>
      </c>
      <c r="F1344" s="1" t="s">
        <v>15598</v>
      </c>
      <c r="G1344" s="1" t="s">
        <v>15599</v>
      </c>
      <c r="H1344" s="1" t="s">
        <v>15600</v>
      </c>
      <c r="I1344" s="1" t="s">
        <v>15601</v>
      </c>
      <c r="J1344" s="1" t="s">
        <v>15602</v>
      </c>
      <c r="K1344" s="1" t="s">
        <v>15603</v>
      </c>
      <c r="L1344" s="1" t="s">
        <v>15604</v>
      </c>
      <c r="M1344" s="1" t="s">
        <v>15605</v>
      </c>
      <c r="N1344" s="1" t="s">
        <v>15606</v>
      </c>
      <c r="O1344" s="1" t="s">
        <v>15607</v>
      </c>
      <c r="P1344" s="1" t="s">
        <v>15594</v>
      </c>
    </row>
    <row r="1345" spans="1:16" ht="14.25">
      <c r="A1345" s="44">
        <v>1344</v>
      </c>
      <c r="B1345" s="1" t="s">
        <v>15608</v>
      </c>
      <c r="C1345" s="1" t="s">
        <v>15609</v>
      </c>
      <c r="D1345" s="1" t="s">
        <v>15610</v>
      </c>
      <c r="E1345" s="1" t="s">
        <v>15611</v>
      </c>
      <c r="F1345" s="1" t="s">
        <v>15612</v>
      </c>
      <c r="G1345" s="1" t="s">
        <v>15613</v>
      </c>
      <c r="H1345" s="1" t="s">
        <v>15608</v>
      </c>
      <c r="I1345" s="1" t="s">
        <v>15614</v>
      </c>
      <c r="J1345" s="1" t="s">
        <v>15608</v>
      </c>
      <c r="K1345" s="1" t="s">
        <v>15615</v>
      </c>
      <c r="L1345" s="1" t="s">
        <v>15616</v>
      </c>
      <c r="M1345" s="1" t="s">
        <v>15608</v>
      </c>
      <c r="N1345" s="1" t="s">
        <v>15617</v>
      </c>
      <c r="O1345" s="1" t="s">
        <v>15618</v>
      </c>
      <c r="P1345" s="1" t="s">
        <v>15608</v>
      </c>
    </row>
    <row r="1346" spans="1:16" ht="14.25">
      <c r="A1346" s="44">
        <v>1345</v>
      </c>
      <c r="B1346" s="1" t="s">
        <v>15619</v>
      </c>
      <c r="C1346" s="1" t="s">
        <v>15620</v>
      </c>
      <c r="D1346" s="1" t="s">
        <v>15621</v>
      </c>
      <c r="E1346" s="1" t="s">
        <v>15622</v>
      </c>
      <c r="F1346" s="1" t="s">
        <v>15623</v>
      </c>
      <c r="G1346" s="1" t="s">
        <v>15624</v>
      </c>
      <c r="H1346" s="1" t="s">
        <v>15619</v>
      </c>
      <c r="I1346" s="1" t="s">
        <v>15625</v>
      </c>
      <c r="J1346" s="1" t="s">
        <v>15619</v>
      </c>
      <c r="K1346" s="1" t="s">
        <v>15626</v>
      </c>
      <c r="L1346" s="1" t="s">
        <v>15627</v>
      </c>
      <c r="M1346" s="1" t="s">
        <v>15619</v>
      </c>
      <c r="N1346" s="1" t="s">
        <v>15628</v>
      </c>
      <c r="O1346" s="1" t="s">
        <v>15629</v>
      </c>
      <c r="P1346" s="1" t="s">
        <v>15619</v>
      </c>
    </row>
    <row r="1347" spans="1:16" ht="14.25">
      <c r="A1347" s="44">
        <v>1346</v>
      </c>
      <c r="B1347" s="1" t="s">
        <v>15630</v>
      </c>
      <c r="C1347" s="1" t="s">
        <v>15631</v>
      </c>
      <c r="D1347" s="1" t="s">
        <v>15632</v>
      </c>
      <c r="E1347" s="1" t="s">
        <v>15633</v>
      </c>
      <c r="F1347" s="1" t="s">
        <v>15634</v>
      </c>
      <c r="G1347" s="1" t="s">
        <v>15635</v>
      </c>
      <c r="H1347" s="1" t="s">
        <v>15636</v>
      </c>
      <c r="I1347" s="1" t="s">
        <v>15637</v>
      </c>
      <c r="J1347" s="1" t="s">
        <v>15638</v>
      </c>
      <c r="K1347" s="1" t="s">
        <v>15639</v>
      </c>
      <c r="L1347" s="1" t="s">
        <v>15640</v>
      </c>
      <c r="M1347" s="1" t="s">
        <v>15641</v>
      </c>
      <c r="N1347" s="1" t="s">
        <v>15642</v>
      </c>
      <c r="O1347" s="1" t="s">
        <v>15643</v>
      </c>
      <c r="P1347" s="1" t="s">
        <v>15630</v>
      </c>
    </row>
    <row r="1348" spans="1:16" ht="14.25">
      <c r="A1348" s="44">
        <v>1347</v>
      </c>
      <c r="B1348" s="1" t="s">
        <v>15644</v>
      </c>
      <c r="C1348" s="1" t="s">
        <v>2072</v>
      </c>
      <c r="D1348" s="1" t="s">
        <v>2073</v>
      </c>
      <c r="E1348" s="1" t="s">
        <v>15645</v>
      </c>
      <c r="F1348" s="1" t="s">
        <v>2075</v>
      </c>
      <c r="G1348" s="1" t="s">
        <v>15646</v>
      </c>
      <c r="H1348" s="1" t="s">
        <v>15647</v>
      </c>
      <c r="I1348" s="1" t="s">
        <v>15648</v>
      </c>
      <c r="J1348" s="1" t="s">
        <v>15649</v>
      </c>
      <c r="K1348" s="1" t="s">
        <v>15650</v>
      </c>
      <c r="L1348" s="1" t="s">
        <v>15651</v>
      </c>
      <c r="M1348" s="1" t="s">
        <v>15652</v>
      </c>
      <c r="N1348" s="1" t="s">
        <v>15653</v>
      </c>
      <c r="O1348" s="1" t="s">
        <v>2084</v>
      </c>
      <c r="P1348" s="1" t="s">
        <v>15644</v>
      </c>
    </row>
    <row r="1349" spans="1:16" ht="14.25">
      <c r="A1349" s="44">
        <v>1348</v>
      </c>
      <c r="B1349" s="1" t="s">
        <v>15654</v>
      </c>
      <c r="C1349" s="1" t="s">
        <v>15655</v>
      </c>
      <c r="D1349" s="1" t="s">
        <v>15656</v>
      </c>
      <c r="E1349" s="1" t="s">
        <v>15657</v>
      </c>
      <c r="F1349" s="1" t="s">
        <v>15658</v>
      </c>
      <c r="G1349" s="1" t="s">
        <v>15659</v>
      </c>
      <c r="H1349" s="1" t="s">
        <v>15660</v>
      </c>
      <c r="I1349" s="1" t="s">
        <v>15661</v>
      </c>
      <c r="J1349" s="1" t="s">
        <v>15662</v>
      </c>
      <c r="K1349" s="1" t="s">
        <v>15663</v>
      </c>
      <c r="L1349" s="1" t="s">
        <v>15664</v>
      </c>
      <c r="M1349" s="1" t="s">
        <v>3246</v>
      </c>
      <c r="N1349" s="1" t="s">
        <v>15665</v>
      </c>
      <c r="O1349" s="1" t="s">
        <v>15666</v>
      </c>
      <c r="P1349" s="1" t="s">
        <v>15654</v>
      </c>
    </row>
    <row r="1350" spans="1:16" ht="14.25">
      <c r="A1350" s="44">
        <v>1349</v>
      </c>
      <c r="B1350" s="1" t="s">
        <v>15667</v>
      </c>
      <c r="C1350" s="1" t="s">
        <v>15668</v>
      </c>
      <c r="D1350" s="1" t="s">
        <v>15669</v>
      </c>
      <c r="E1350" s="1" t="s">
        <v>15670</v>
      </c>
      <c r="F1350" s="1" t="s">
        <v>15671</v>
      </c>
      <c r="G1350" s="1" t="s">
        <v>15672</v>
      </c>
      <c r="H1350" s="1" t="s">
        <v>15673</v>
      </c>
      <c r="I1350" s="1" t="s">
        <v>15674</v>
      </c>
      <c r="J1350" s="1" t="s">
        <v>15675</v>
      </c>
      <c r="K1350" s="1" t="s">
        <v>15676</v>
      </c>
      <c r="L1350" s="1" t="s">
        <v>15677</v>
      </c>
      <c r="M1350" s="1" t="s">
        <v>15678</v>
      </c>
      <c r="N1350" s="1" t="s">
        <v>15679</v>
      </c>
      <c r="O1350" s="1" t="s">
        <v>15680</v>
      </c>
      <c r="P1350" s="1" t="s">
        <v>15667</v>
      </c>
    </row>
    <row r="1351" spans="1:16" ht="14.25">
      <c r="A1351" s="44">
        <v>1350</v>
      </c>
      <c r="B1351" s="1" t="s">
        <v>15681</v>
      </c>
      <c r="C1351" s="1" t="s">
        <v>15682</v>
      </c>
      <c r="D1351" s="1" t="s">
        <v>15683</v>
      </c>
      <c r="E1351" s="1" t="s">
        <v>15684</v>
      </c>
      <c r="F1351" s="1" t="s">
        <v>15685</v>
      </c>
      <c r="G1351" s="1" t="s">
        <v>15686</v>
      </c>
      <c r="H1351" s="1" t="s">
        <v>15687</v>
      </c>
      <c r="I1351" s="1" t="s">
        <v>15688</v>
      </c>
      <c r="J1351" s="1" t="s">
        <v>15689</v>
      </c>
      <c r="K1351" s="1" t="s">
        <v>15690</v>
      </c>
      <c r="L1351" s="1" t="s">
        <v>15691</v>
      </c>
      <c r="M1351" s="1" t="s">
        <v>15692</v>
      </c>
      <c r="N1351" s="1" t="s">
        <v>15693</v>
      </c>
      <c r="O1351" s="1" t="s">
        <v>15694</v>
      </c>
      <c r="P1351" s="1" t="s">
        <v>15681</v>
      </c>
    </row>
    <row r="1352" spans="1:16" ht="14.25">
      <c r="A1352" s="44">
        <v>1351</v>
      </c>
      <c r="B1352" s="1" t="s">
        <v>15695</v>
      </c>
      <c r="C1352" s="1" t="s">
        <v>15696</v>
      </c>
      <c r="D1352" s="1" t="s">
        <v>15697</v>
      </c>
      <c r="E1352" s="1" t="s">
        <v>15698</v>
      </c>
      <c r="F1352" s="1" t="s">
        <v>15699</v>
      </c>
      <c r="G1352" s="1" t="s">
        <v>15700</v>
      </c>
      <c r="H1352" s="1" t="s">
        <v>15701</v>
      </c>
      <c r="I1352" s="1" t="s">
        <v>15702</v>
      </c>
      <c r="J1352" s="1" t="s">
        <v>15703</v>
      </c>
      <c r="K1352" s="1" t="s">
        <v>15704</v>
      </c>
      <c r="L1352" s="1" t="s">
        <v>15705</v>
      </c>
      <c r="M1352" s="1" t="s">
        <v>15706</v>
      </c>
      <c r="N1352" s="1" t="s">
        <v>15707</v>
      </c>
      <c r="O1352" s="1" t="s">
        <v>15708</v>
      </c>
      <c r="P1352" s="1" t="s">
        <v>15695</v>
      </c>
    </row>
    <row r="1353" spans="1:16" ht="14.25">
      <c r="A1353" s="44">
        <v>1352</v>
      </c>
      <c r="B1353" s="1" t="s">
        <v>15709</v>
      </c>
      <c r="C1353" s="1" t="s">
        <v>15710</v>
      </c>
      <c r="D1353" s="1" t="s">
        <v>15711</v>
      </c>
      <c r="E1353" s="1" t="s">
        <v>15712</v>
      </c>
      <c r="F1353" s="1" t="s">
        <v>15713</v>
      </c>
      <c r="G1353" s="1" t="s">
        <v>15714</v>
      </c>
      <c r="H1353" s="1" t="s">
        <v>15715</v>
      </c>
      <c r="I1353" s="1" t="s">
        <v>15716</v>
      </c>
      <c r="J1353" s="1" t="s">
        <v>15717</v>
      </c>
      <c r="K1353" s="1" t="s">
        <v>15718</v>
      </c>
      <c r="L1353" s="1" t="s">
        <v>15719</v>
      </c>
      <c r="M1353" s="1" t="s">
        <v>15720</v>
      </c>
      <c r="N1353" s="1" t="s">
        <v>15721</v>
      </c>
      <c r="O1353" s="1" t="s">
        <v>15722</v>
      </c>
      <c r="P1353" s="1" t="s">
        <v>15709</v>
      </c>
    </row>
    <row r="1354" spans="1:16" ht="14.25">
      <c r="A1354" s="44">
        <v>1353</v>
      </c>
      <c r="B1354" s="1" t="s">
        <v>15723</v>
      </c>
      <c r="C1354" s="1" t="s">
        <v>15724</v>
      </c>
      <c r="D1354" s="1" t="s">
        <v>15725</v>
      </c>
      <c r="E1354" s="1" t="s">
        <v>15726</v>
      </c>
      <c r="F1354" s="1" t="s">
        <v>15727</v>
      </c>
      <c r="G1354" s="1" t="s">
        <v>15728</v>
      </c>
      <c r="H1354" s="1" t="s">
        <v>15729</v>
      </c>
      <c r="I1354" s="1" t="s">
        <v>15730</v>
      </c>
      <c r="J1354" s="1" t="s">
        <v>15731</v>
      </c>
      <c r="K1354" s="1" t="s">
        <v>15732</v>
      </c>
      <c r="L1354" s="1" t="s">
        <v>15733</v>
      </c>
      <c r="M1354" s="1" t="s">
        <v>15734</v>
      </c>
      <c r="N1354" s="1" t="s">
        <v>15735</v>
      </c>
      <c r="O1354" s="1" t="s">
        <v>15736</v>
      </c>
      <c r="P1354" s="1" t="s">
        <v>15723</v>
      </c>
    </row>
    <row r="1355" spans="1:16" ht="14.25">
      <c r="A1355" s="44">
        <v>1354</v>
      </c>
      <c r="B1355" s="1" t="s">
        <v>15737</v>
      </c>
      <c r="C1355" s="1" t="s">
        <v>15738</v>
      </c>
      <c r="D1355" s="1" t="s">
        <v>15739</v>
      </c>
      <c r="E1355" s="1" t="s">
        <v>15740</v>
      </c>
      <c r="F1355" s="1" t="s">
        <v>15741</v>
      </c>
      <c r="G1355" s="1" t="s">
        <v>15742</v>
      </c>
      <c r="H1355" s="1" t="s">
        <v>15743</v>
      </c>
      <c r="I1355" s="1" t="s">
        <v>15744</v>
      </c>
      <c r="J1355" s="1" t="s">
        <v>15745</v>
      </c>
      <c r="K1355" s="1" t="s">
        <v>15746</v>
      </c>
      <c r="L1355" s="1" t="s">
        <v>15747</v>
      </c>
      <c r="M1355" s="1" t="s">
        <v>15748</v>
      </c>
      <c r="N1355" s="1" t="s">
        <v>15749</v>
      </c>
      <c r="O1355" s="1" t="s">
        <v>15750</v>
      </c>
      <c r="P1355" s="1" t="s">
        <v>15737</v>
      </c>
    </row>
    <row r="1356" spans="1:16" ht="14.25">
      <c r="A1356" s="44">
        <v>1355</v>
      </c>
      <c r="B1356" s="1" t="s">
        <v>15751</v>
      </c>
      <c r="C1356" s="1" t="s">
        <v>15752</v>
      </c>
      <c r="D1356" s="1" t="s">
        <v>15753</v>
      </c>
      <c r="E1356" s="1" t="s">
        <v>15754</v>
      </c>
      <c r="F1356" s="1" t="s">
        <v>15755</v>
      </c>
      <c r="G1356" s="1" t="s">
        <v>15756</v>
      </c>
      <c r="H1356" s="1" t="s">
        <v>15757</v>
      </c>
      <c r="I1356" s="1" t="s">
        <v>15758</v>
      </c>
      <c r="J1356" s="1" t="s">
        <v>15759</v>
      </c>
      <c r="K1356" s="1" t="s">
        <v>15760</v>
      </c>
      <c r="L1356" s="1" t="s">
        <v>15761</v>
      </c>
      <c r="M1356" s="1" t="s">
        <v>15762</v>
      </c>
      <c r="N1356" s="1" t="s">
        <v>15763</v>
      </c>
      <c r="O1356" s="1" t="s">
        <v>15764</v>
      </c>
      <c r="P1356" s="1" t="s">
        <v>15751</v>
      </c>
    </row>
    <row r="1357" spans="1:16" ht="14.25">
      <c r="A1357" s="44">
        <v>1356</v>
      </c>
      <c r="B1357" s="1" t="s">
        <v>15765</v>
      </c>
      <c r="C1357" s="1" t="s">
        <v>15766</v>
      </c>
      <c r="D1357" s="1" t="s">
        <v>15767</v>
      </c>
      <c r="E1357" s="1" t="s">
        <v>15768</v>
      </c>
      <c r="F1357" s="1" t="s">
        <v>15769</v>
      </c>
      <c r="G1357" s="1" t="s">
        <v>15770</v>
      </c>
      <c r="H1357" s="1" t="s">
        <v>15771</v>
      </c>
      <c r="I1357" s="1" t="s">
        <v>15772</v>
      </c>
      <c r="J1357" s="1" t="s">
        <v>15773</v>
      </c>
      <c r="K1357" s="1" t="s">
        <v>15774</v>
      </c>
      <c r="L1357" s="1" t="s">
        <v>15775</v>
      </c>
      <c r="M1357" s="1" t="s">
        <v>15776</v>
      </c>
      <c r="N1357" s="1" t="s">
        <v>15777</v>
      </c>
      <c r="O1357" s="1" t="s">
        <v>15778</v>
      </c>
      <c r="P1357" s="1" t="s">
        <v>15765</v>
      </c>
    </row>
    <row r="1358" spans="1:16" ht="14.25">
      <c r="A1358" s="44">
        <v>1357</v>
      </c>
      <c r="B1358" s="1" t="s">
        <v>15779</v>
      </c>
      <c r="C1358" s="1" t="s">
        <v>15780</v>
      </c>
      <c r="D1358" s="1" t="s">
        <v>15781</v>
      </c>
      <c r="E1358" s="1" t="s">
        <v>15782</v>
      </c>
      <c r="F1358" s="1" t="s">
        <v>15783</v>
      </c>
      <c r="G1358" s="1" t="s">
        <v>15784</v>
      </c>
      <c r="H1358" s="1" t="s">
        <v>15785</v>
      </c>
      <c r="I1358" s="1" t="s">
        <v>15786</v>
      </c>
      <c r="J1358" s="1" t="s">
        <v>15787</v>
      </c>
      <c r="K1358" s="1" t="s">
        <v>15788</v>
      </c>
      <c r="L1358" s="1" t="s">
        <v>15789</v>
      </c>
      <c r="M1358" s="1" t="s">
        <v>15790</v>
      </c>
      <c r="N1358" s="1" t="s">
        <v>15791</v>
      </c>
      <c r="O1358" s="1" t="s">
        <v>15792</v>
      </c>
      <c r="P1358" s="1" t="s">
        <v>15779</v>
      </c>
    </row>
    <row r="1359" spans="1:16" ht="14.25">
      <c r="A1359" s="44">
        <v>1358</v>
      </c>
      <c r="B1359" s="1" t="s">
        <v>15793</v>
      </c>
      <c r="C1359" s="1" t="s">
        <v>15794</v>
      </c>
      <c r="D1359" s="1" t="s">
        <v>15795</v>
      </c>
      <c r="E1359" s="1" t="s">
        <v>15796</v>
      </c>
      <c r="F1359" s="1" t="s">
        <v>15797</v>
      </c>
      <c r="G1359" s="1" t="s">
        <v>15798</v>
      </c>
      <c r="H1359" s="1" t="s">
        <v>15799</v>
      </c>
      <c r="I1359" s="1" t="s">
        <v>15797</v>
      </c>
      <c r="J1359" s="1" t="s">
        <v>15800</v>
      </c>
      <c r="K1359" s="1" t="s">
        <v>15801</v>
      </c>
      <c r="L1359" s="1" t="s">
        <v>15802</v>
      </c>
      <c r="M1359" s="1" t="s">
        <v>15803</v>
      </c>
      <c r="N1359" s="1" t="s">
        <v>15804</v>
      </c>
      <c r="O1359" s="1" t="s">
        <v>15805</v>
      </c>
      <c r="P1359" s="1" t="s">
        <v>15793</v>
      </c>
    </row>
    <row r="1360" spans="1:16" ht="14.25">
      <c r="A1360" s="44">
        <v>1359</v>
      </c>
      <c r="B1360" s="1" t="s">
        <v>15806</v>
      </c>
      <c r="C1360" s="1" t="s">
        <v>8951</v>
      </c>
      <c r="D1360" s="1" t="s">
        <v>8952</v>
      </c>
      <c r="E1360" s="1" t="s">
        <v>15807</v>
      </c>
      <c r="F1360" s="1" t="s">
        <v>8954</v>
      </c>
      <c r="G1360" s="1" t="s">
        <v>15808</v>
      </c>
      <c r="H1360" s="1" t="s">
        <v>15809</v>
      </c>
      <c r="I1360" s="1" t="s">
        <v>15810</v>
      </c>
      <c r="J1360" s="1" t="s">
        <v>15811</v>
      </c>
      <c r="K1360" s="1" t="s">
        <v>15812</v>
      </c>
      <c r="L1360" s="1" t="s">
        <v>15813</v>
      </c>
      <c r="M1360" s="1" t="s">
        <v>15814</v>
      </c>
      <c r="N1360" s="1" t="s">
        <v>15815</v>
      </c>
      <c r="O1360" s="1" t="s">
        <v>15816</v>
      </c>
      <c r="P1360" s="1" t="s">
        <v>15806</v>
      </c>
    </row>
    <row r="1361" spans="1:16" ht="14.25">
      <c r="A1361" s="44">
        <v>1360</v>
      </c>
      <c r="B1361" s="1" t="s">
        <v>15817</v>
      </c>
      <c r="C1361" s="1" t="s">
        <v>15818</v>
      </c>
      <c r="D1361" s="1" t="s">
        <v>15819</v>
      </c>
      <c r="E1361" s="1" t="s">
        <v>15820</v>
      </c>
      <c r="F1361" s="1" t="s">
        <v>15821</v>
      </c>
      <c r="G1361" s="1" t="s">
        <v>15822</v>
      </c>
      <c r="H1361" s="1" t="s">
        <v>15823</v>
      </c>
      <c r="I1361" s="1" t="s">
        <v>15824</v>
      </c>
      <c r="J1361" s="1" t="s">
        <v>15825</v>
      </c>
      <c r="K1361" s="1" t="s">
        <v>15826</v>
      </c>
      <c r="L1361" s="1" t="s">
        <v>15827</v>
      </c>
      <c r="M1361" s="1" t="s">
        <v>15828</v>
      </c>
      <c r="N1361" s="1" t="s">
        <v>15829</v>
      </c>
      <c r="O1361" s="1" t="s">
        <v>15830</v>
      </c>
      <c r="P1361" s="1" t="s">
        <v>15817</v>
      </c>
    </row>
    <row r="1362" spans="1:16" ht="14.25">
      <c r="A1362" s="44">
        <v>1361</v>
      </c>
      <c r="B1362" s="1" t="s">
        <v>15831</v>
      </c>
      <c r="C1362" s="1" t="s">
        <v>15832</v>
      </c>
      <c r="D1362" s="1" t="s">
        <v>15833</v>
      </c>
      <c r="E1362" s="1" t="s">
        <v>15834</v>
      </c>
      <c r="F1362" s="1" t="s">
        <v>15835</v>
      </c>
      <c r="G1362" s="1" t="s">
        <v>15836</v>
      </c>
      <c r="H1362" s="1" t="s">
        <v>15837</v>
      </c>
      <c r="I1362" s="1" t="s">
        <v>15838</v>
      </c>
      <c r="J1362" s="1" t="s">
        <v>15839</v>
      </c>
      <c r="K1362" s="1" t="s">
        <v>15840</v>
      </c>
      <c r="L1362" s="1" t="s">
        <v>15841</v>
      </c>
      <c r="M1362" s="1" t="s">
        <v>15842</v>
      </c>
      <c r="N1362" s="1" t="s">
        <v>15843</v>
      </c>
      <c r="O1362" s="1" t="s">
        <v>15844</v>
      </c>
      <c r="P1362" s="1" t="s">
        <v>15831</v>
      </c>
    </row>
    <row r="1363" spans="1:16" ht="14.25">
      <c r="A1363" s="44">
        <v>1362</v>
      </c>
      <c r="B1363" s="1" t="s">
        <v>15845</v>
      </c>
      <c r="C1363" s="1" t="s">
        <v>15846</v>
      </c>
      <c r="D1363" s="1" t="s">
        <v>15847</v>
      </c>
      <c r="E1363" s="1" t="s">
        <v>15848</v>
      </c>
      <c r="F1363" s="1" t="s">
        <v>15849</v>
      </c>
      <c r="G1363" s="1" t="s">
        <v>15850</v>
      </c>
      <c r="H1363" s="1" t="s">
        <v>15851</v>
      </c>
      <c r="I1363" s="1" t="s">
        <v>15852</v>
      </c>
      <c r="J1363" s="1" t="s">
        <v>15853</v>
      </c>
      <c r="K1363" s="1" t="s">
        <v>15854</v>
      </c>
      <c r="L1363" s="1" t="s">
        <v>15855</v>
      </c>
      <c r="M1363" s="1" t="s">
        <v>15856</v>
      </c>
      <c r="N1363" s="1" t="s">
        <v>15857</v>
      </c>
      <c r="O1363" s="1" t="s">
        <v>15858</v>
      </c>
      <c r="P1363" s="1" t="s">
        <v>15845</v>
      </c>
    </row>
    <row r="1364" spans="1:16" ht="14.25">
      <c r="A1364" s="44">
        <v>1363</v>
      </c>
      <c r="B1364" s="1" t="s">
        <v>15859</v>
      </c>
      <c r="C1364" s="1" t="s">
        <v>15860</v>
      </c>
      <c r="D1364" s="1" t="s">
        <v>15861</v>
      </c>
      <c r="E1364" s="1" t="s">
        <v>15862</v>
      </c>
      <c r="F1364" s="1" t="s">
        <v>15863</v>
      </c>
      <c r="G1364" s="1" t="s">
        <v>15864</v>
      </c>
      <c r="H1364" s="1" t="s">
        <v>15865</v>
      </c>
      <c r="I1364" s="1" t="s">
        <v>15866</v>
      </c>
      <c r="J1364" s="1" t="s">
        <v>15867</v>
      </c>
      <c r="K1364" s="1" t="s">
        <v>15868</v>
      </c>
      <c r="L1364" s="1" t="s">
        <v>15869</v>
      </c>
      <c r="M1364" s="1" t="s">
        <v>15870</v>
      </c>
      <c r="N1364" s="1" t="s">
        <v>15871</v>
      </c>
      <c r="O1364" s="1" t="s">
        <v>15872</v>
      </c>
      <c r="P1364" s="1" t="s">
        <v>15859</v>
      </c>
    </row>
    <row r="1365" spans="1:16" ht="14.25">
      <c r="A1365" s="44">
        <v>1364</v>
      </c>
      <c r="B1365" s="1" t="s">
        <v>15873</v>
      </c>
      <c r="C1365" s="1" t="s">
        <v>15874</v>
      </c>
      <c r="D1365" s="1" t="s">
        <v>15875</v>
      </c>
      <c r="E1365" s="1" t="s">
        <v>15876</v>
      </c>
      <c r="F1365" s="1" t="s">
        <v>15877</v>
      </c>
      <c r="G1365" s="1" t="s">
        <v>15878</v>
      </c>
      <c r="H1365" s="1" t="s">
        <v>15879</v>
      </c>
      <c r="I1365" s="1" t="s">
        <v>15880</v>
      </c>
      <c r="J1365" s="1" t="s">
        <v>15881</v>
      </c>
      <c r="K1365" s="1" t="s">
        <v>15882</v>
      </c>
      <c r="L1365" s="1" t="s">
        <v>15883</v>
      </c>
      <c r="M1365" s="1" t="s">
        <v>15884</v>
      </c>
      <c r="N1365" s="1" t="s">
        <v>15885</v>
      </c>
      <c r="O1365" s="1" t="s">
        <v>15886</v>
      </c>
      <c r="P1365" s="1" t="s">
        <v>15873</v>
      </c>
    </row>
    <row r="1366" spans="1:16" ht="14.25">
      <c r="A1366" s="44">
        <v>1365</v>
      </c>
      <c r="B1366" s="1" t="s">
        <v>15887</v>
      </c>
      <c r="C1366" s="1" t="s">
        <v>15888</v>
      </c>
      <c r="D1366" s="1" t="s">
        <v>15889</v>
      </c>
      <c r="E1366" s="1" t="s">
        <v>15890</v>
      </c>
      <c r="F1366" s="1" t="s">
        <v>15891</v>
      </c>
      <c r="G1366" s="1" t="s">
        <v>15892</v>
      </c>
      <c r="H1366" s="1" t="s">
        <v>15893</v>
      </c>
      <c r="I1366" s="1" t="s">
        <v>15894</v>
      </c>
      <c r="J1366" s="1" t="s">
        <v>15895</v>
      </c>
      <c r="K1366" s="1" t="s">
        <v>15896</v>
      </c>
      <c r="L1366" s="1" t="s">
        <v>15897</v>
      </c>
      <c r="M1366" s="1" t="s">
        <v>15898</v>
      </c>
      <c r="N1366" s="1" t="s">
        <v>15899</v>
      </c>
      <c r="O1366" s="1" t="s">
        <v>15900</v>
      </c>
      <c r="P1366" s="1" t="s">
        <v>15887</v>
      </c>
    </row>
    <row r="1367" spans="1:16" ht="14.25">
      <c r="A1367" s="44">
        <v>1366</v>
      </c>
      <c r="B1367" s="1" t="s">
        <v>15901</v>
      </c>
      <c r="C1367" s="1" t="s">
        <v>15902</v>
      </c>
      <c r="D1367" s="1" t="s">
        <v>15903</v>
      </c>
      <c r="E1367" s="1" t="s">
        <v>15904</v>
      </c>
      <c r="F1367" s="1" t="s">
        <v>15905</v>
      </c>
      <c r="G1367" s="1" t="s">
        <v>15906</v>
      </c>
      <c r="H1367" s="1" t="s">
        <v>15907</v>
      </c>
      <c r="I1367" s="1" t="s">
        <v>15908</v>
      </c>
      <c r="J1367" s="1" t="s">
        <v>15909</v>
      </c>
      <c r="K1367" s="1" t="s">
        <v>15910</v>
      </c>
      <c r="L1367" s="1" t="s">
        <v>15911</v>
      </c>
      <c r="M1367" s="1" t="s">
        <v>15912</v>
      </c>
      <c r="N1367" s="1" t="s">
        <v>15913</v>
      </c>
      <c r="O1367" s="1" t="s">
        <v>15914</v>
      </c>
      <c r="P1367" s="1" t="s">
        <v>15901</v>
      </c>
    </row>
    <row r="1368" spans="1:16" ht="14.25">
      <c r="A1368" s="44">
        <v>1367</v>
      </c>
      <c r="B1368" s="1" t="s">
        <v>15915</v>
      </c>
      <c r="C1368" s="1" t="s">
        <v>15916</v>
      </c>
      <c r="D1368" s="1" t="s">
        <v>15917</v>
      </c>
      <c r="E1368" s="1" t="s">
        <v>15918</v>
      </c>
      <c r="F1368" s="1" t="s">
        <v>15919</v>
      </c>
      <c r="G1368" s="1" t="s">
        <v>15920</v>
      </c>
      <c r="H1368" s="1" t="s">
        <v>15921</v>
      </c>
      <c r="I1368" s="1" t="s">
        <v>15922</v>
      </c>
      <c r="J1368" s="1" t="s">
        <v>15923</v>
      </c>
      <c r="K1368" s="1" t="s">
        <v>15924</v>
      </c>
      <c r="L1368" s="1" t="s">
        <v>15925</v>
      </c>
      <c r="M1368" s="1" t="s">
        <v>15926</v>
      </c>
      <c r="N1368" s="1" t="s">
        <v>15927</v>
      </c>
      <c r="O1368" s="1" t="s">
        <v>15928</v>
      </c>
      <c r="P1368" s="1" t="s">
        <v>15915</v>
      </c>
    </row>
    <row r="1369" spans="1:16" ht="14.25">
      <c r="A1369" s="44">
        <v>1368</v>
      </c>
      <c r="B1369" s="1" t="s">
        <v>15929</v>
      </c>
      <c r="C1369" s="1" t="s">
        <v>15930</v>
      </c>
      <c r="D1369" s="1" t="s">
        <v>15931</v>
      </c>
      <c r="E1369" s="1" t="s">
        <v>15932</v>
      </c>
      <c r="F1369" s="1" t="s">
        <v>15933</v>
      </c>
      <c r="G1369" s="1" t="s">
        <v>15934</v>
      </c>
      <c r="H1369" s="1" t="s">
        <v>15935</v>
      </c>
      <c r="I1369" s="1" t="s">
        <v>15936</v>
      </c>
      <c r="J1369" s="1" t="s">
        <v>15937</v>
      </c>
      <c r="K1369" s="1" t="s">
        <v>15938</v>
      </c>
      <c r="L1369" s="1" t="s">
        <v>15939</v>
      </c>
      <c r="M1369" s="1" t="s">
        <v>15940</v>
      </c>
      <c r="N1369" s="1" t="s">
        <v>15941</v>
      </c>
      <c r="O1369" s="1" t="s">
        <v>15942</v>
      </c>
      <c r="P1369" s="1" t="s">
        <v>15929</v>
      </c>
    </row>
    <row r="1370" spans="1:16" ht="14.25">
      <c r="A1370" s="44">
        <v>1369</v>
      </c>
      <c r="B1370" s="1" t="s">
        <v>15943</v>
      </c>
      <c r="C1370" s="1" t="s">
        <v>15944</v>
      </c>
      <c r="D1370" s="1" t="s">
        <v>15945</v>
      </c>
      <c r="E1370" s="1" t="s">
        <v>15946</v>
      </c>
      <c r="F1370" s="1" t="s">
        <v>15947</v>
      </c>
      <c r="G1370" s="1" t="s">
        <v>15948</v>
      </c>
      <c r="H1370" s="1" t="s">
        <v>15949</v>
      </c>
      <c r="I1370" s="1" t="s">
        <v>15950</v>
      </c>
      <c r="J1370" s="1" t="s">
        <v>15951</v>
      </c>
      <c r="K1370" s="1" t="s">
        <v>15952</v>
      </c>
      <c r="L1370" s="1" t="s">
        <v>15953</v>
      </c>
      <c r="M1370" s="1" t="s">
        <v>15954</v>
      </c>
      <c r="N1370" s="1" t="s">
        <v>15955</v>
      </c>
      <c r="O1370" s="1" t="s">
        <v>15956</v>
      </c>
      <c r="P1370" s="1" t="s">
        <v>15943</v>
      </c>
    </row>
    <row r="1371" spans="1:16" ht="14.25">
      <c r="A1371" s="44">
        <v>1370</v>
      </c>
      <c r="B1371" s="1" t="s">
        <v>15957</v>
      </c>
      <c r="C1371" s="1" t="s">
        <v>15958</v>
      </c>
      <c r="D1371" s="1" t="s">
        <v>15959</v>
      </c>
      <c r="E1371" s="1" t="s">
        <v>15960</v>
      </c>
      <c r="F1371" s="1" t="s">
        <v>15961</v>
      </c>
      <c r="G1371" s="1" t="s">
        <v>15962</v>
      </c>
      <c r="H1371" s="1" t="s">
        <v>15963</v>
      </c>
      <c r="I1371" s="1" t="s">
        <v>15964</v>
      </c>
      <c r="J1371" s="1" t="s">
        <v>15965</v>
      </c>
      <c r="K1371" s="1" t="s">
        <v>15966</v>
      </c>
      <c r="L1371" s="1" t="s">
        <v>15967</v>
      </c>
      <c r="M1371" s="1" t="s">
        <v>15968</v>
      </c>
      <c r="N1371" s="1" t="s">
        <v>15969</v>
      </c>
      <c r="O1371" s="1" t="s">
        <v>15970</v>
      </c>
      <c r="P1371" s="1" t="s">
        <v>15957</v>
      </c>
    </row>
    <row r="1372" spans="1:16" ht="14.25">
      <c r="A1372" s="44">
        <v>1371</v>
      </c>
      <c r="B1372" s="1" t="s">
        <v>15971</v>
      </c>
      <c r="C1372" s="1" t="s">
        <v>15972</v>
      </c>
      <c r="D1372" s="1" t="s">
        <v>15973</v>
      </c>
      <c r="E1372" s="1" t="s">
        <v>15974</v>
      </c>
      <c r="F1372" s="1" t="s">
        <v>15975</v>
      </c>
      <c r="G1372" s="1" t="s">
        <v>15976</v>
      </c>
      <c r="H1372" s="1" t="s">
        <v>15977</v>
      </c>
      <c r="I1372" s="1" t="s">
        <v>15978</v>
      </c>
      <c r="J1372" s="1" t="s">
        <v>15979</v>
      </c>
      <c r="K1372" s="1" t="s">
        <v>15980</v>
      </c>
      <c r="L1372" s="1" t="s">
        <v>15981</v>
      </c>
      <c r="M1372" s="1" t="s">
        <v>15982</v>
      </c>
      <c r="N1372" s="1" t="s">
        <v>15983</v>
      </c>
      <c r="O1372" s="1" t="s">
        <v>15984</v>
      </c>
      <c r="P1372" s="1" t="s">
        <v>15971</v>
      </c>
    </row>
    <row r="1373" spans="1:16" ht="14.25">
      <c r="A1373" s="44">
        <v>1372</v>
      </c>
      <c r="B1373" s="1" t="s">
        <v>15985</v>
      </c>
      <c r="C1373" s="1" t="s">
        <v>15986</v>
      </c>
      <c r="D1373" s="1" t="s">
        <v>15987</v>
      </c>
      <c r="E1373" s="1" t="s">
        <v>15988</v>
      </c>
      <c r="F1373" s="1" t="s">
        <v>15989</v>
      </c>
      <c r="G1373" s="1" t="s">
        <v>15990</v>
      </c>
      <c r="H1373" s="1" t="s">
        <v>15991</v>
      </c>
      <c r="I1373" s="1" t="s">
        <v>15992</v>
      </c>
      <c r="J1373" s="1" t="s">
        <v>15993</v>
      </c>
      <c r="K1373" s="1" t="s">
        <v>15994</v>
      </c>
      <c r="L1373" s="1" t="s">
        <v>15995</v>
      </c>
      <c r="M1373" s="1" t="s">
        <v>15996</v>
      </c>
      <c r="N1373" s="1" t="s">
        <v>15997</v>
      </c>
      <c r="O1373" s="1" t="s">
        <v>15998</v>
      </c>
      <c r="P1373" s="1" t="s">
        <v>15985</v>
      </c>
    </row>
    <row r="1374" spans="1:16" ht="14.25">
      <c r="A1374" s="44">
        <v>1373</v>
      </c>
      <c r="B1374" s="1" t="s">
        <v>15999</v>
      </c>
      <c r="C1374" s="1" t="s">
        <v>16000</v>
      </c>
      <c r="D1374" s="1" t="s">
        <v>16001</v>
      </c>
      <c r="E1374" s="1" t="s">
        <v>16002</v>
      </c>
      <c r="F1374" s="1" t="s">
        <v>16003</v>
      </c>
      <c r="G1374" s="1" t="s">
        <v>16004</v>
      </c>
      <c r="H1374" s="1" t="s">
        <v>16005</v>
      </c>
      <c r="I1374" s="1" t="s">
        <v>16006</v>
      </c>
      <c r="J1374" s="1" t="s">
        <v>16007</v>
      </c>
      <c r="K1374" s="1" t="s">
        <v>16008</v>
      </c>
      <c r="L1374" s="1" t="s">
        <v>16009</v>
      </c>
      <c r="M1374" s="1" t="s">
        <v>16010</v>
      </c>
      <c r="N1374" s="1" t="s">
        <v>16011</v>
      </c>
      <c r="O1374" s="1" t="s">
        <v>16012</v>
      </c>
      <c r="P1374" s="1" t="s">
        <v>15999</v>
      </c>
    </row>
    <row r="1375" spans="1:16" ht="14.25">
      <c r="A1375" s="44">
        <v>1374</v>
      </c>
      <c r="B1375" s="1" t="s">
        <v>16013</v>
      </c>
      <c r="C1375" s="1" t="s">
        <v>11137</v>
      </c>
      <c r="D1375" s="1" t="s">
        <v>5372</v>
      </c>
      <c r="E1375" s="1" t="s">
        <v>16014</v>
      </c>
      <c r="F1375" s="1" t="s">
        <v>16015</v>
      </c>
      <c r="G1375" s="1" t="s">
        <v>16016</v>
      </c>
      <c r="H1375" s="1" t="s">
        <v>16017</v>
      </c>
      <c r="I1375" s="1" t="s">
        <v>16018</v>
      </c>
      <c r="J1375" s="1" t="s">
        <v>16019</v>
      </c>
      <c r="K1375" s="1" t="s">
        <v>16020</v>
      </c>
      <c r="L1375" s="1" t="s">
        <v>16021</v>
      </c>
      <c r="M1375" s="1" t="s">
        <v>16022</v>
      </c>
      <c r="N1375" s="1" t="s">
        <v>16023</v>
      </c>
      <c r="O1375" s="1" t="s">
        <v>16024</v>
      </c>
      <c r="P1375" s="1" t="s">
        <v>16013</v>
      </c>
    </row>
    <row r="1376" spans="1:16" ht="14.25">
      <c r="A1376" s="44">
        <v>1375</v>
      </c>
      <c r="B1376" s="1" t="s">
        <v>16025</v>
      </c>
      <c r="C1376" s="1" t="s">
        <v>16026</v>
      </c>
      <c r="D1376" s="1" t="s">
        <v>16027</v>
      </c>
      <c r="E1376" s="1" t="s">
        <v>16028</v>
      </c>
      <c r="F1376" s="1" t="s">
        <v>16029</v>
      </c>
      <c r="G1376" s="1" t="s">
        <v>16030</v>
      </c>
      <c r="H1376" s="1" t="s">
        <v>16031</v>
      </c>
      <c r="I1376" s="1" t="s">
        <v>16032</v>
      </c>
      <c r="J1376" s="1" t="s">
        <v>16033</v>
      </c>
      <c r="K1376" s="1" t="s">
        <v>16034</v>
      </c>
      <c r="L1376" s="1" t="s">
        <v>16035</v>
      </c>
      <c r="M1376" s="1" t="s">
        <v>4413</v>
      </c>
      <c r="N1376" s="1" t="s">
        <v>16036</v>
      </c>
      <c r="O1376" s="1" t="s">
        <v>16037</v>
      </c>
      <c r="P1376" s="1" t="s">
        <v>16025</v>
      </c>
    </row>
    <row r="1377" spans="1:16" ht="16.5">
      <c r="A1377" s="44">
        <v>1376</v>
      </c>
      <c r="B1377" s="1" t="s">
        <v>16038</v>
      </c>
      <c r="C1377" s="1" t="s">
        <v>16039</v>
      </c>
      <c r="D1377" s="1" t="s">
        <v>16040</v>
      </c>
      <c r="E1377" s="1" t="s">
        <v>16041</v>
      </c>
      <c r="F1377" s="1" t="s">
        <v>16042</v>
      </c>
      <c r="G1377" s="1" t="s">
        <v>16043</v>
      </c>
      <c r="H1377" s="1" t="s">
        <v>16044</v>
      </c>
      <c r="I1377" s="1" t="s">
        <v>16045</v>
      </c>
      <c r="J1377" s="1" t="s">
        <v>16046</v>
      </c>
      <c r="K1377" s="1" t="s">
        <v>16047</v>
      </c>
      <c r="L1377" s="1" t="s">
        <v>16048</v>
      </c>
      <c r="M1377" s="1" t="s">
        <v>16049</v>
      </c>
      <c r="N1377" s="1" t="s">
        <v>16050</v>
      </c>
      <c r="O1377" s="1" t="s">
        <v>16051</v>
      </c>
      <c r="P1377" s="1" t="s">
        <v>16038</v>
      </c>
    </row>
    <row r="1378" spans="1:16" ht="14.25">
      <c r="A1378" s="44">
        <v>1377</v>
      </c>
      <c r="B1378" s="1" t="s">
        <v>16052</v>
      </c>
      <c r="C1378" s="1" t="s">
        <v>16053</v>
      </c>
      <c r="D1378" s="1" t="s">
        <v>16054</v>
      </c>
      <c r="E1378" s="1" t="s">
        <v>16055</v>
      </c>
      <c r="F1378" s="1" t="s">
        <v>16056</v>
      </c>
      <c r="G1378" s="1" t="s">
        <v>16057</v>
      </c>
      <c r="H1378" s="1" t="s">
        <v>16058</v>
      </c>
      <c r="I1378" s="1" t="s">
        <v>16059</v>
      </c>
      <c r="J1378" s="1" t="s">
        <v>16060</v>
      </c>
      <c r="K1378" s="1" t="s">
        <v>16061</v>
      </c>
      <c r="L1378" s="1" t="s">
        <v>16062</v>
      </c>
      <c r="M1378" s="1" t="s">
        <v>16063</v>
      </c>
      <c r="N1378" s="1" t="s">
        <v>16064</v>
      </c>
      <c r="O1378" s="1" t="s">
        <v>16065</v>
      </c>
      <c r="P1378" s="1" t="s">
        <v>16052</v>
      </c>
    </row>
    <row r="1379" spans="1:16" ht="14.25">
      <c r="A1379" s="44">
        <v>1378</v>
      </c>
      <c r="B1379" s="1" t="s">
        <v>16066</v>
      </c>
      <c r="C1379" s="1" t="s">
        <v>16067</v>
      </c>
      <c r="D1379" s="1" t="s">
        <v>16068</v>
      </c>
      <c r="E1379" s="1" t="s">
        <v>16069</v>
      </c>
      <c r="F1379" s="1" t="s">
        <v>16070</v>
      </c>
      <c r="G1379" s="1" t="s">
        <v>16071</v>
      </c>
      <c r="H1379" s="1" t="s">
        <v>16072</v>
      </c>
      <c r="I1379" s="1" t="s">
        <v>16073</v>
      </c>
      <c r="J1379" s="1" t="s">
        <v>16074</v>
      </c>
      <c r="K1379" s="1" t="s">
        <v>16075</v>
      </c>
      <c r="L1379" s="1" t="s">
        <v>16076</v>
      </c>
      <c r="M1379" s="1" t="s">
        <v>16077</v>
      </c>
      <c r="N1379" s="1" t="s">
        <v>16078</v>
      </c>
      <c r="O1379" s="1" t="s">
        <v>16079</v>
      </c>
      <c r="P1379" s="1" t="s">
        <v>16066</v>
      </c>
    </row>
    <row r="1380" spans="1:16" ht="14.25">
      <c r="A1380" s="44">
        <v>1379</v>
      </c>
      <c r="B1380" s="1" t="s">
        <v>16080</v>
      </c>
      <c r="C1380" s="1" t="s">
        <v>16081</v>
      </c>
      <c r="D1380" s="1" t="s">
        <v>13697</v>
      </c>
      <c r="E1380" s="1" t="s">
        <v>13698</v>
      </c>
      <c r="F1380" s="1" t="s">
        <v>16082</v>
      </c>
      <c r="G1380" s="1" t="s">
        <v>13700</v>
      </c>
      <c r="H1380" s="1" t="s">
        <v>13701</v>
      </c>
      <c r="I1380" s="1" t="s">
        <v>13702</v>
      </c>
      <c r="J1380" s="1" t="s">
        <v>13703</v>
      </c>
      <c r="K1380" s="1" t="s">
        <v>13704</v>
      </c>
      <c r="L1380" s="1" t="s">
        <v>13705</v>
      </c>
      <c r="M1380" s="1" t="s">
        <v>13706</v>
      </c>
      <c r="N1380" s="1" t="s">
        <v>13707</v>
      </c>
      <c r="O1380" s="1" t="s">
        <v>16083</v>
      </c>
      <c r="P1380" s="1" t="s">
        <v>16080</v>
      </c>
    </row>
    <row r="1381" spans="1:16" ht="14.25">
      <c r="A1381" s="44">
        <v>1380</v>
      </c>
      <c r="B1381" s="1" t="s">
        <v>16084</v>
      </c>
      <c r="C1381" s="1" t="s">
        <v>13710</v>
      </c>
      <c r="D1381" s="1" t="s">
        <v>13711</v>
      </c>
      <c r="E1381" s="1" t="s">
        <v>13712</v>
      </c>
      <c r="F1381" s="1" t="s">
        <v>16085</v>
      </c>
      <c r="G1381" s="1" t="s">
        <v>16086</v>
      </c>
      <c r="H1381" s="1" t="s">
        <v>13715</v>
      </c>
      <c r="I1381" s="1" t="s">
        <v>13716</v>
      </c>
      <c r="J1381" s="1" t="s">
        <v>13717</v>
      </c>
      <c r="K1381" s="1" t="s">
        <v>13718</v>
      </c>
      <c r="L1381" s="1" t="s">
        <v>13719</v>
      </c>
      <c r="M1381" s="1" t="s">
        <v>13720</v>
      </c>
      <c r="N1381" s="1" t="s">
        <v>13721</v>
      </c>
      <c r="O1381" s="1" t="s">
        <v>16087</v>
      </c>
      <c r="P1381" s="1" t="s">
        <v>16084</v>
      </c>
    </row>
    <row r="1382" spans="1:16" ht="14.25">
      <c r="A1382" s="44">
        <v>1381</v>
      </c>
      <c r="B1382" s="1" t="s">
        <v>16088</v>
      </c>
      <c r="C1382" s="1" t="s">
        <v>16089</v>
      </c>
      <c r="D1382" s="1" t="s">
        <v>16090</v>
      </c>
      <c r="E1382" s="1" t="s">
        <v>16091</v>
      </c>
      <c r="F1382" s="1" t="s">
        <v>16092</v>
      </c>
      <c r="G1382" s="1" t="s">
        <v>16093</v>
      </c>
      <c r="H1382" s="1" t="s">
        <v>16094</v>
      </c>
      <c r="I1382" s="1" t="s">
        <v>16095</v>
      </c>
      <c r="J1382" s="1" t="s">
        <v>16096</v>
      </c>
      <c r="K1382" s="1" t="s">
        <v>16097</v>
      </c>
      <c r="L1382" s="1" t="s">
        <v>16098</v>
      </c>
      <c r="M1382" s="1" t="s">
        <v>16099</v>
      </c>
      <c r="N1382" s="1" t="s">
        <v>16100</v>
      </c>
      <c r="O1382" s="1" t="s">
        <v>16101</v>
      </c>
      <c r="P1382" s="1" t="s">
        <v>16088</v>
      </c>
    </row>
    <row r="1383" spans="1:16" ht="14.25">
      <c r="A1383" s="44">
        <v>1382</v>
      </c>
      <c r="B1383" s="1" t="s">
        <v>16102</v>
      </c>
      <c r="C1383" s="1" t="s">
        <v>16103</v>
      </c>
      <c r="D1383" s="1" t="s">
        <v>7028</v>
      </c>
      <c r="E1383" s="1" t="s">
        <v>7029</v>
      </c>
      <c r="F1383" s="1" t="s">
        <v>7030</v>
      </c>
      <c r="G1383" s="1" t="s">
        <v>7031</v>
      </c>
      <c r="H1383" s="1" t="s">
        <v>7032</v>
      </c>
      <c r="I1383" s="1" t="s">
        <v>16104</v>
      </c>
      <c r="J1383" s="1" t="s">
        <v>16105</v>
      </c>
      <c r="K1383" s="1" t="s">
        <v>16106</v>
      </c>
      <c r="L1383" s="1" t="s">
        <v>16107</v>
      </c>
      <c r="M1383" s="1" t="s">
        <v>16108</v>
      </c>
      <c r="N1383" s="1" t="s">
        <v>16109</v>
      </c>
      <c r="O1383" s="1" t="s">
        <v>16110</v>
      </c>
      <c r="P1383" s="1" t="s">
        <v>16102</v>
      </c>
    </row>
    <row r="1384" spans="1:16" ht="14.25">
      <c r="A1384" s="44">
        <v>1383</v>
      </c>
      <c r="B1384" s="1" t="s">
        <v>16111</v>
      </c>
      <c r="C1384" s="1" t="s">
        <v>16112</v>
      </c>
      <c r="D1384" s="1" t="s">
        <v>16113</v>
      </c>
      <c r="E1384" s="1" t="s">
        <v>16114</v>
      </c>
      <c r="F1384" s="1" t="s">
        <v>16115</v>
      </c>
      <c r="G1384" s="1" t="s">
        <v>16116</v>
      </c>
      <c r="H1384" s="1" t="s">
        <v>16117</v>
      </c>
      <c r="I1384" s="1" t="s">
        <v>16118</v>
      </c>
      <c r="J1384" s="1" t="s">
        <v>16119</v>
      </c>
      <c r="K1384" s="1" t="s">
        <v>16120</v>
      </c>
      <c r="L1384" s="1" t="s">
        <v>16121</v>
      </c>
      <c r="M1384" s="1" t="s">
        <v>16122</v>
      </c>
      <c r="N1384" s="1" t="s">
        <v>16123</v>
      </c>
      <c r="O1384" s="1" t="s">
        <v>16124</v>
      </c>
      <c r="P1384" s="1" t="s">
        <v>16111</v>
      </c>
    </row>
    <row r="1385" spans="1:16" ht="14.25">
      <c r="A1385" s="44">
        <v>1384</v>
      </c>
      <c r="B1385" s="1" t="s">
        <v>16125</v>
      </c>
      <c r="C1385" s="1" t="s">
        <v>16126</v>
      </c>
      <c r="D1385" s="1" t="s">
        <v>16127</v>
      </c>
      <c r="E1385" s="1" t="s">
        <v>16128</v>
      </c>
      <c r="F1385" s="1" t="s">
        <v>16129</v>
      </c>
      <c r="G1385" s="1" t="s">
        <v>16130</v>
      </c>
      <c r="H1385" s="1" t="s">
        <v>16131</v>
      </c>
      <c r="I1385" s="1" t="s">
        <v>16132</v>
      </c>
      <c r="J1385" s="1" t="s">
        <v>16133</v>
      </c>
      <c r="K1385" s="1" t="s">
        <v>16134</v>
      </c>
      <c r="L1385" s="1" t="s">
        <v>16135</v>
      </c>
      <c r="M1385" s="1" t="s">
        <v>16136</v>
      </c>
      <c r="N1385" s="1" t="s">
        <v>16137</v>
      </c>
      <c r="O1385" s="1" t="s">
        <v>16138</v>
      </c>
      <c r="P1385" s="1" t="s">
        <v>16125</v>
      </c>
    </row>
    <row r="1386" spans="1:16" ht="14.25">
      <c r="A1386" s="44">
        <v>1385</v>
      </c>
      <c r="B1386" s="1" t="s">
        <v>16139</v>
      </c>
      <c r="C1386" s="1" t="s">
        <v>16140</v>
      </c>
      <c r="D1386" s="1" t="s">
        <v>16141</v>
      </c>
      <c r="E1386" s="1" t="s">
        <v>16142</v>
      </c>
      <c r="F1386" s="1" t="s">
        <v>16143</v>
      </c>
      <c r="G1386" s="1" t="s">
        <v>16144</v>
      </c>
      <c r="H1386" s="1" t="s">
        <v>16145</v>
      </c>
      <c r="I1386" s="1" t="s">
        <v>16146</v>
      </c>
      <c r="J1386" s="1" t="s">
        <v>16147</v>
      </c>
      <c r="K1386" s="1" t="s">
        <v>16148</v>
      </c>
      <c r="L1386" s="1" t="s">
        <v>16149</v>
      </c>
      <c r="M1386" s="1" t="s">
        <v>16150</v>
      </c>
      <c r="N1386" s="1" t="s">
        <v>16151</v>
      </c>
      <c r="O1386" s="1" t="s">
        <v>16152</v>
      </c>
      <c r="P1386" s="1" t="s">
        <v>16139</v>
      </c>
    </row>
    <row r="1387" spans="1:16" ht="14.25">
      <c r="A1387" s="44">
        <v>1386</v>
      </c>
      <c r="B1387" s="1" t="s">
        <v>16153</v>
      </c>
      <c r="C1387" s="1" t="s">
        <v>16154</v>
      </c>
      <c r="D1387" s="1" t="s">
        <v>16155</v>
      </c>
      <c r="E1387" s="1" t="s">
        <v>16156</v>
      </c>
      <c r="F1387" s="1" t="s">
        <v>16157</v>
      </c>
      <c r="G1387" s="1" t="s">
        <v>16158</v>
      </c>
      <c r="H1387" s="1" t="s">
        <v>16159</v>
      </c>
      <c r="I1387" s="1" t="s">
        <v>16160</v>
      </c>
      <c r="J1387" s="1" t="s">
        <v>16161</v>
      </c>
      <c r="K1387" s="1" t="s">
        <v>16162</v>
      </c>
      <c r="L1387" s="1" t="s">
        <v>16163</v>
      </c>
      <c r="M1387" s="1" t="s">
        <v>16164</v>
      </c>
      <c r="N1387" s="1" t="s">
        <v>16165</v>
      </c>
      <c r="O1387" s="1" t="s">
        <v>16166</v>
      </c>
      <c r="P1387" s="1" t="s">
        <v>16153</v>
      </c>
    </row>
    <row r="1388" spans="1:16" ht="14.25">
      <c r="A1388" s="44">
        <v>1387</v>
      </c>
      <c r="B1388" s="1" t="s">
        <v>16167</v>
      </c>
      <c r="C1388" s="1" t="s">
        <v>16168</v>
      </c>
      <c r="D1388" s="1" t="s">
        <v>16169</v>
      </c>
      <c r="E1388" s="1" t="s">
        <v>16170</v>
      </c>
      <c r="F1388" s="1" t="s">
        <v>16171</v>
      </c>
      <c r="G1388" s="1" t="s">
        <v>16172</v>
      </c>
      <c r="H1388" s="1" t="s">
        <v>16173</v>
      </c>
      <c r="I1388" s="1" t="s">
        <v>16174</v>
      </c>
      <c r="J1388" s="1" t="s">
        <v>16175</v>
      </c>
      <c r="K1388" s="1" t="s">
        <v>16174</v>
      </c>
      <c r="L1388" s="1" t="s">
        <v>16176</v>
      </c>
      <c r="M1388" s="1" t="s">
        <v>16177</v>
      </c>
      <c r="N1388" s="1" t="s">
        <v>16178</v>
      </c>
      <c r="O1388" s="1" t="s">
        <v>16179</v>
      </c>
      <c r="P1388" s="1" t="s">
        <v>16167</v>
      </c>
    </row>
    <row r="1389" spans="1:16" ht="14.25">
      <c r="A1389" s="44">
        <v>1388</v>
      </c>
      <c r="B1389" s="1" t="s">
        <v>16180</v>
      </c>
      <c r="C1389" s="1" t="s">
        <v>16181</v>
      </c>
      <c r="D1389" s="1" t="s">
        <v>16182</v>
      </c>
      <c r="E1389" s="1" t="s">
        <v>16183</v>
      </c>
      <c r="F1389" s="1" t="s">
        <v>16184</v>
      </c>
      <c r="G1389" s="1" t="s">
        <v>16185</v>
      </c>
      <c r="H1389" s="1" t="s">
        <v>16186</v>
      </c>
      <c r="I1389" s="1" t="s">
        <v>16187</v>
      </c>
      <c r="J1389" s="1" t="s">
        <v>16188</v>
      </c>
      <c r="K1389" s="1" t="s">
        <v>16189</v>
      </c>
      <c r="L1389" s="1" t="s">
        <v>16190</v>
      </c>
      <c r="M1389" s="1" t="s">
        <v>16191</v>
      </c>
      <c r="N1389" s="1" t="s">
        <v>16192</v>
      </c>
      <c r="O1389" s="1" t="s">
        <v>16193</v>
      </c>
      <c r="P1389" s="1" t="s">
        <v>16180</v>
      </c>
    </row>
    <row r="1390" spans="1:16" ht="14.25">
      <c r="A1390" s="44">
        <v>1389</v>
      </c>
      <c r="B1390" s="1" t="s">
        <v>16194</v>
      </c>
      <c r="C1390" s="1" t="s">
        <v>16195</v>
      </c>
      <c r="D1390" s="1" t="s">
        <v>16196</v>
      </c>
      <c r="E1390" s="1" t="s">
        <v>16197</v>
      </c>
      <c r="F1390" s="1" t="s">
        <v>16198</v>
      </c>
      <c r="G1390" s="1" t="s">
        <v>16199</v>
      </c>
      <c r="H1390" s="1" t="s">
        <v>16200</v>
      </c>
      <c r="I1390" s="1" t="s">
        <v>16201</v>
      </c>
      <c r="J1390" s="1" t="s">
        <v>16202</v>
      </c>
      <c r="K1390" s="1" t="s">
        <v>16203</v>
      </c>
      <c r="L1390" s="1" t="s">
        <v>16204</v>
      </c>
      <c r="M1390" s="1" t="s">
        <v>16205</v>
      </c>
      <c r="N1390" s="1" t="s">
        <v>16206</v>
      </c>
      <c r="O1390" s="1" t="s">
        <v>16207</v>
      </c>
      <c r="P1390" s="1" t="s">
        <v>16194</v>
      </c>
    </row>
    <row r="1391" spans="1:16" ht="14.25">
      <c r="A1391" s="44">
        <v>1390</v>
      </c>
      <c r="B1391" s="1" t="s">
        <v>16208</v>
      </c>
      <c r="C1391" s="1" t="s">
        <v>16209</v>
      </c>
      <c r="D1391" s="1" t="s">
        <v>16210</v>
      </c>
      <c r="E1391" s="1" t="s">
        <v>16211</v>
      </c>
      <c r="F1391" s="1" t="s">
        <v>16212</v>
      </c>
      <c r="G1391" s="1" t="s">
        <v>16213</v>
      </c>
      <c r="H1391" s="1" t="s">
        <v>16214</v>
      </c>
      <c r="I1391" s="1" t="s">
        <v>16215</v>
      </c>
      <c r="J1391" s="1" t="s">
        <v>16216</v>
      </c>
      <c r="K1391" s="1" t="s">
        <v>16217</v>
      </c>
      <c r="L1391" s="1" t="s">
        <v>16218</v>
      </c>
      <c r="M1391" s="1" t="s">
        <v>16219</v>
      </c>
      <c r="N1391" s="1" t="s">
        <v>16220</v>
      </c>
      <c r="O1391" s="1" t="s">
        <v>16221</v>
      </c>
      <c r="P1391" s="1" t="s">
        <v>16208</v>
      </c>
    </row>
    <row r="1392" spans="1:16" ht="14.25">
      <c r="A1392" s="44">
        <v>1391</v>
      </c>
      <c r="B1392" s="1" t="s">
        <v>16222</v>
      </c>
      <c r="C1392" s="1" t="s">
        <v>16223</v>
      </c>
      <c r="D1392" s="1" t="s">
        <v>16224</v>
      </c>
      <c r="E1392" s="1" t="s">
        <v>16222</v>
      </c>
      <c r="F1392" s="1" t="s">
        <v>16225</v>
      </c>
      <c r="G1392" s="1" t="s">
        <v>16226</v>
      </c>
      <c r="H1392" s="1" t="s">
        <v>16227</v>
      </c>
      <c r="I1392" s="1" t="s">
        <v>16228</v>
      </c>
      <c r="J1392" s="1" t="s">
        <v>16229</v>
      </c>
      <c r="K1392" s="1" t="s">
        <v>16230</v>
      </c>
      <c r="L1392" s="1" t="s">
        <v>16229</v>
      </c>
      <c r="M1392" s="1" t="s">
        <v>16229</v>
      </c>
      <c r="N1392" s="1" t="s">
        <v>16229</v>
      </c>
      <c r="O1392" s="1" t="s">
        <v>16231</v>
      </c>
      <c r="P1392" s="1" t="s">
        <v>16222</v>
      </c>
    </row>
    <row r="1393" spans="1:16" ht="14.25">
      <c r="A1393" s="44">
        <v>1392</v>
      </c>
      <c r="B1393" s="1" t="s">
        <v>16232</v>
      </c>
      <c r="C1393" s="1" t="s">
        <v>16233</v>
      </c>
      <c r="D1393" s="1" t="s">
        <v>16234</v>
      </c>
      <c r="E1393" s="1" t="s">
        <v>16232</v>
      </c>
      <c r="F1393" s="1" t="s">
        <v>16235</v>
      </c>
      <c r="G1393" s="1" t="s">
        <v>16236</v>
      </c>
      <c r="H1393" s="1" t="s">
        <v>16237</v>
      </c>
      <c r="I1393" s="1" t="s">
        <v>16238</v>
      </c>
      <c r="J1393" s="1" t="s">
        <v>16239</v>
      </c>
      <c r="K1393" s="1" t="s">
        <v>16240</v>
      </c>
      <c r="L1393" s="1" t="s">
        <v>16239</v>
      </c>
      <c r="M1393" s="1" t="s">
        <v>16239</v>
      </c>
      <c r="N1393" s="1" t="s">
        <v>16239</v>
      </c>
      <c r="O1393" s="1" t="s">
        <v>16241</v>
      </c>
      <c r="P1393" s="1" t="s">
        <v>16232</v>
      </c>
    </row>
    <row r="1394" spans="1:16" ht="14.25">
      <c r="A1394" s="44">
        <v>1393</v>
      </c>
      <c r="B1394" s="1" t="s">
        <v>16242</v>
      </c>
      <c r="C1394" s="1" t="s">
        <v>16243</v>
      </c>
      <c r="D1394" s="1" t="s">
        <v>16244</v>
      </c>
      <c r="E1394" s="1" t="s">
        <v>16242</v>
      </c>
      <c r="F1394" s="1" t="s">
        <v>16245</v>
      </c>
      <c r="G1394" s="1" t="s">
        <v>16246</v>
      </c>
      <c r="H1394" s="1" t="s">
        <v>16247</v>
      </c>
      <c r="I1394" s="1" t="s">
        <v>16248</v>
      </c>
      <c r="J1394" s="1" t="s">
        <v>16249</v>
      </c>
      <c r="K1394" s="1" t="s">
        <v>16250</v>
      </c>
      <c r="L1394" s="1" t="s">
        <v>16249</v>
      </c>
      <c r="M1394" s="1" t="s">
        <v>16249</v>
      </c>
      <c r="N1394" s="1" t="s">
        <v>16249</v>
      </c>
      <c r="O1394" s="1" t="s">
        <v>16251</v>
      </c>
      <c r="P1394" s="1" t="s">
        <v>16242</v>
      </c>
    </row>
    <row r="1395" spans="1:16" ht="14.25">
      <c r="A1395" s="44">
        <v>1394</v>
      </c>
      <c r="B1395" s="1" t="s">
        <v>16252</v>
      </c>
      <c r="C1395" s="1" t="s">
        <v>16253</v>
      </c>
      <c r="D1395" s="1" t="s">
        <v>16254</v>
      </c>
      <c r="E1395" s="1" t="s">
        <v>16255</v>
      </c>
      <c r="F1395" s="1" t="s">
        <v>16256</v>
      </c>
      <c r="G1395" s="1" t="s">
        <v>16257</v>
      </c>
      <c r="H1395" s="1" t="s">
        <v>16258</v>
      </c>
      <c r="I1395" s="1" t="s">
        <v>16259</v>
      </c>
      <c r="J1395" s="1" t="s">
        <v>16260</v>
      </c>
      <c r="K1395" s="1" t="s">
        <v>16261</v>
      </c>
      <c r="L1395" s="1" t="s">
        <v>16262</v>
      </c>
      <c r="M1395" s="1" t="s">
        <v>16263</v>
      </c>
      <c r="N1395" s="1" t="s">
        <v>16264</v>
      </c>
      <c r="O1395" s="1" t="s">
        <v>16265</v>
      </c>
      <c r="P1395" s="1" t="s">
        <v>16252</v>
      </c>
    </row>
    <row r="1396" spans="1:16" ht="14.25">
      <c r="A1396" s="44">
        <v>1395</v>
      </c>
      <c r="B1396" s="1" t="s">
        <v>12074</v>
      </c>
      <c r="C1396" s="1" t="s">
        <v>16266</v>
      </c>
      <c r="D1396" s="1" t="s">
        <v>12076</v>
      </c>
      <c r="E1396" s="1" t="s">
        <v>12077</v>
      </c>
      <c r="F1396" s="1" t="s">
        <v>16267</v>
      </c>
      <c r="G1396" s="1" t="s">
        <v>12079</v>
      </c>
      <c r="H1396" s="1" t="s">
        <v>12080</v>
      </c>
      <c r="I1396" s="1" t="s">
        <v>12081</v>
      </c>
      <c r="J1396" s="1" t="s">
        <v>12082</v>
      </c>
      <c r="K1396" s="1" t="s">
        <v>12083</v>
      </c>
      <c r="L1396" s="1" t="s">
        <v>12084</v>
      </c>
      <c r="M1396" s="1" t="s">
        <v>12085</v>
      </c>
      <c r="N1396" s="1" t="s">
        <v>12086</v>
      </c>
      <c r="O1396" s="1" t="s">
        <v>12087</v>
      </c>
      <c r="P1396" s="1" t="s">
        <v>12074</v>
      </c>
    </row>
    <row r="1397" spans="1:16" ht="14.25">
      <c r="A1397" s="44">
        <v>1396</v>
      </c>
      <c r="B1397" s="1" t="s">
        <v>16268</v>
      </c>
      <c r="C1397" s="1" t="s">
        <v>16269</v>
      </c>
      <c r="D1397" s="1" t="s">
        <v>16270</v>
      </c>
      <c r="E1397" s="1" t="s">
        <v>16271</v>
      </c>
      <c r="F1397" s="1" t="s">
        <v>16272</v>
      </c>
      <c r="G1397" s="1" t="s">
        <v>16273</v>
      </c>
      <c r="H1397" s="1" t="s">
        <v>16274</v>
      </c>
      <c r="I1397" s="1" t="s">
        <v>16275</v>
      </c>
      <c r="J1397" s="1" t="s">
        <v>16276</v>
      </c>
      <c r="K1397" s="1" t="s">
        <v>16277</v>
      </c>
      <c r="L1397" s="1" t="s">
        <v>16278</v>
      </c>
      <c r="M1397" s="1" t="s">
        <v>16279</v>
      </c>
      <c r="N1397" s="1" t="s">
        <v>16280</v>
      </c>
      <c r="O1397" s="1" t="s">
        <v>16281</v>
      </c>
      <c r="P1397" s="1" t="s">
        <v>16268</v>
      </c>
    </row>
    <row r="1398" spans="1:16" ht="14.25">
      <c r="A1398" s="44">
        <v>1397</v>
      </c>
      <c r="B1398" s="1" t="s">
        <v>16282</v>
      </c>
      <c r="C1398" s="1" t="s">
        <v>16283</v>
      </c>
      <c r="D1398" s="1" t="s">
        <v>16284</v>
      </c>
      <c r="E1398" s="1" t="s">
        <v>16285</v>
      </c>
      <c r="F1398" s="1" t="s">
        <v>16286</v>
      </c>
      <c r="G1398" s="1" t="s">
        <v>16287</v>
      </c>
      <c r="H1398" s="1" t="s">
        <v>16288</v>
      </c>
      <c r="I1398" s="1" t="s">
        <v>16289</v>
      </c>
      <c r="J1398" s="1" t="s">
        <v>16290</v>
      </c>
      <c r="K1398" s="1" t="s">
        <v>16291</v>
      </c>
      <c r="L1398" s="1" t="s">
        <v>16292</v>
      </c>
      <c r="M1398" s="1" t="s">
        <v>16293</v>
      </c>
      <c r="N1398" s="1" t="s">
        <v>16294</v>
      </c>
      <c r="O1398" s="1" t="s">
        <v>16295</v>
      </c>
      <c r="P1398" s="1" t="s">
        <v>16282</v>
      </c>
    </row>
    <row r="1399" spans="1:16" ht="14.25">
      <c r="A1399" s="44">
        <v>1398</v>
      </c>
      <c r="B1399" s="1" t="s">
        <v>16296</v>
      </c>
      <c r="C1399" s="1" t="s">
        <v>16297</v>
      </c>
      <c r="D1399" s="1" t="s">
        <v>16298</v>
      </c>
      <c r="E1399" s="1" t="s">
        <v>16299</v>
      </c>
      <c r="F1399" s="1" t="s">
        <v>16300</v>
      </c>
      <c r="G1399" s="1" t="s">
        <v>16301</v>
      </c>
      <c r="H1399" s="1" t="s">
        <v>16302</v>
      </c>
      <c r="I1399" s="1" t="s">
        <v>16303</v>
      </c>
      <c r="J1399" s="1" t="s">
        <v>16304</v>
      </c>
      <c r="K1399" s="1" t="s">
        <v>16305</v>
      </c>
      <c r="L1399" s="1" t="s">
        <v>12140</v>
      </c>
      <c r="M1399" s="1" t="s">
        <v>16306</v>
      </c>
      <c r="N1399" s="1" t="s">
        <v>16307</v>
      </c>
      <c r="O1399" s="1" t="s">
        <v>16308</v>
      </c>
      <c r="P1399" s="1" t="s">
        <v>16296</v>
      </c>
    </row>
    <row r="1400" spans="1:16" ht="14.25">
      <c r="A1400" s="44">
        <v>1399</v>
      </c>
      <c r="B1400" s="1" t="s">
        <v>16309</v>
      </c>
      <c r="C1400" s="1" t="s">
        <v>16310</v>
      </c>
      <c r="D1400" s="1" t="s">
        <v>16311</v>
      </c>
      <c r="E1400" s="1" t="s">
        <v>16312</v>
      </c>
      <c r="F1400" s="1" t="s">
        <v>16313</v>
      </c>
      <c r="G1400" s="1" t="s">
        <v>16314</v>
      </c>
      <c r="H1400" s="1" t="s">
        <v>16315</v>
      </c>
      <c r="I1400" s="1" t="s">
        <v>16313</v>
      </c>
      <c r="J1400" s="1" t="s">
        <v>16316</v>
      </c>
      <c r="K1400" s="1" t="s">
        <v>16317</v>
      </c>
      <c r="L1400" s="1" t="s">
        <v>16318</v>
      </c>
      <c r="M1400" s="1" t="s">
        <v>16309</v>
      </c>
      <c r="N1400" s="1" t="s">
        <v>16319</v>
      </c>
      <c r="O1400" s="1" t="s">
        <v>16320</v>
      </c>
      <c r="P1400" s="1" t="s">
        <v>16309</v>
      </c>
    </row>
    <row r="1401" spans="1:16" ht="14.25">
      <c r="A1401" s="44">
        <v>1400</v>
      </c>
      <c r="B1401" s="1" t="s">
        <v>16321</v>
      </c>
      <c r="C1401" s="1" t="s">
        <v>16322</v>
      </c>
      <c r="D1401" s="1" t="s">
        <v>16323</v>
      </c>
      <c r="E1401" s="1" t="s">
        <v>16324</v>
      </c>
      <c r="F1401" s="1" t="s">
        <v>16325</v>
      </c>
      <c r="G1401" s="1" t="s">
        <v>16326</v>
      </c>
      <c r="H1401" s="1" t="s">
        <v>16327</v>
      </c>
      <c r="I1401" s="1" t="s">
        <v>16328</v>
      </c>
      <c r="J1401" s="1" t="s">
        <v>16329</v>
      </c>
      <c r="K1401" s="1" t="s">
        <v>16330</v>
      </c>
      <c r="L1401" s="1" t="s">
        <v>16331</v>
      </c>
      <c r="M1401" s="1" t="s">
        <v>16332</v>
      </c>
      <c r="N1401" s="1" t="s">
        <v>16333</v>
      </c>
      <c r="O1401" s="1" t="s">
        <v>16334</v>
      </c>
      <c r="P1401" s="1" t="s">
        <v>16321</v>
      </c>
    </row>
    <row r="1402" spans="1:16" ht="14.25">
      <c r="A1402" s="44">
        <v>1401</v>
      </c>
      <c r="B1402" s="1" t="s">
        <v>16335</v>
      </c>
      <c r="C1402" s="1" t="s">
        <v>16336</v>
      </c>
      <c r="D1402" s="1" t="s">
        <v>16337</v>
      </c>
      <c r="E1402" s="1" t="s">
        <v>16338</v>
      </c>
      <c r="F1402" s="1" t="s">
        <v>16339</v>
      </c>
      <c r="G1402" s="1" t="s">
        <v>16340</v>
      </c>
      <c r="H1402" s="1" t="s">
        <v>16341</v>
      </c>
      <c r="I1402" s="1" t="s">
        <v>16342</v>
      </c>
      <c r="J1402" s="1" t="s">
        <v>16343</v>
      </c>
      <c r="K1402" s="1" t="s">
        <v>16344</v>
      </c>
      <c r="L1402" s="1" t="s">
        <v>16345</v>
      </c>
      <c r="M1402" s="1" t="s">
        <v>16346</v>
      </c>
      <c r="N1402" s="1" t="s">
        <v>16347</v>
      </c>
      <c r="O1402" s="1" t="s">
        <v>16348</v>
      </c>
      <c r="P1402" s="1" t="s">
        <v>16335</v>
      </c>
    </row>
    <row r="1403" spans="1:16" ht="14.25">
      <c r="A1403" s="44">
        <v>1402</v>
      </c>
      <c r="B1403" s="1" t="s">
        <v>16349</v>
      </c>
      <c r="C1403" s="1" t="s">
        <v>16350</v>
      </c>
      <c r="D1403" s="1" t="s">
        <v>16351</v>
      </c>
      <c r="E1403" s="1" t="s">
        <v>16352</v>
      </c>
      <c r="F1403" s="1" t="s">
        <v>16353</v>
      </c>
      <c r="G1403" s="1" t="s">
        <v>16354</v>
      </c>
      <c r="H1403" s="1" t="s">
        <v>16355</v>
      </c>
      <c r="I1403" s="1" t="s">
        <v>16356</v>
      </c>
      <c r="J1403" s="1" t="s">
        <v>16357</v>
      </c>
      <c r="K1403" s="1" t="s">
        <v>16358</v>
      </c>
      <c r="L1403" s="1" t="s">
        <v>16359</v>
      </c>
      <c r="M1403" s="1" t="s">
        <v>16360</v>
      </c>
      <c r="N1403" s="1" t="s">
        <v>16361</v>
      </c>
      <c r="O1403" s="1" t="s">
        <v>16358</v>
      </c>
      <c r="P1403" s="1" t="s">
        <v>16349</v>
      </c>
    </row>
    <row r="1404" spans="1:16" ht="14.25">
      <c r="A1404" s="44">
        <v>1403</v>
      </c>
      <c r="B1404" s="1" t="s">
        <v>16362</v>
      </c>
      <c r="C1404" s="1" t="s">
        <v>16363</v>
      </c>
      <c r="D1404" s="1" t="s">
        <v>16364</v>
      </c>
      <c r="E1404" s="1" t="s">
        <v>16365</v>
      </c>
      <c r="F1404" s="1" t="s">
        <v>16366</v>
      </c>
      <c r="G1404" s="1" t="s">
        <v>16367</v>
      </c>
      <c r="H1404" s="1" t="s">
        <v>16368</v>
      </c>
      <c r="I1404" s="1" t="s">
        <v>16369</v>
      </c>
      <c r="J1404" s="1" t="s">
        <v>16370</v>
      </c>
      <c r="K1404" s="1" t="s">
        <v>16371</v>
      </c>
      <c r="L1404" s="1" t="s">
        <v>16372</v>
      </c>
      <c r="M1404" s="1" t="s">
        <v>16373</v>
      </c>
      <c r="N1404" s="1" t="s">
        <v>16374</v>
      </c>
      <c r="O1404" s="1" t="s">
        <v>16375</v>
      </c>
      <c r="P1404" s="1" t="s">
        <v>16362</v>
      </c>
    </row>
    <row r="1405" spans="1:16" ht="14.25">
      <c r="A1405" s="44">
        <v>1404</v>
      </c>
      <c r="B1405" s="1" t="s">
        <v>16376</v>
      </c>
      <c r="C1405" s="1" t="s">
        <v>16377</v>
      </c>
      <c r="D1405" s="1" t="s">
        <v>16378</v>
      </c>
      <c r="E1405" s="1" t="s">
        <v>16379</v>
      </c>
      <c r="F1405" s="1" t="s">
        <v>16380</v>
      </c>
      <c r="G1405" s="1" t="s">
        <v>16381</v>
      </c>
      <c r="H1405" s="1" t="s">
        <v>16382</v>
      </c>
      <c r="I1405" s="1" t="s">
        <v>16383</v>
      </c>
      <c r="J1405" s="1" t="s">
        <v>16384</v>
      </c>
      <c r="K1405" s="1" t="s">
        <v>16385</v>
      </c>
      <c r="L1405" s="1" t="s">
        <v>16386</v>
      </c>
      <c r="M1405" s="1" t="s">
        <v>16387</v>
      </c>
      <c r="N1405" s="1" t="s">
        <v>16388</v>
      </c>
      <c r="O1405" s="1" t="s">
        <v>16389</v>
      </c>
      <c r="P1405" s="1" t="s">
        <v>16376</v>
      </c>
    </row>
    <row r="1406" spans="1:16" ht="14.25">
      <c r="A1406" s="44">
        <v>1405</v>
      </c>
      <c r="B1406" s="1" t="s">
        <v>16390</v>
      </c>
      <c r="C1406" s="1" t="s">
        <v>16391</v>
      </c>
      <c r="D1406" s="1" t="s">
        <v>16392</v>
      </c>
      <c r="E1406" s="1" t="s">
        <v>16393</v>
      </c>
      <c r="F1406" s="1" t="s">
        <v>16394</v>
      </c>
      <c r="G1406" s="1" t="s">
        <v>16395</v>
      </c>
      <c r="H1406" s="1" t="s">
        <v>16396</v>
      </c>
      <c r="I1406" s="1" t="s">
        <v>16394</v>
      </c>
      <c r="J1406" s="1" t="s">
        <v>16397</v>
      </c>
      <c r="K1406" s="1" t="s">
        <v>16398</v>
      </c>
      <c r="L1406" s="1" t="s">
        <v>16399</v>
      </c>
      <c r="M1406" s="1" t="s">
        <v>16400</v>
      </c>
      <c r="N1406" s="1" t="s">
        <v>16401</v>
      </c>
      <c r="O1406" s="1" t="s">
        <v>16402</v>
      </c>
      <c r="P1406" s="1" t="s">
        <v>16390</v>
      </c>
    </row>
    <row r="1407" spans="1:16" ht="14.25">
      <c r="A1407" s="44">
        <v>1406</v>
      </c>
      <c r="B1407" s="1" t="s">
        <v>16403</v>
      </c>
      <c r="C1407" s="1" t="s">
        <v>16404</v>
      </c>
      <c r="D1407" s="1" t="s">
        <v>16405</v>
      </c>
      <c r="E1407" s="1" t="s">
        <v>16406</v>
      </c>
      <c r="F1407" s="1" t="s">
        <v>16407</v>
      </c>
      <c r="G1407" s="1" t="s">
        <v>16408</v>
      </c>
      <c r="H1407" s="1" t="s">
        <v>16409</v>
      </c>
      <c r="I1407" s="1" t="s">
        <v>16410</v>
      </c>
      <c r="J1407" s="1" t="s">
        <v>16411</v>
      </c>
      <c r="K1407" s="1" t="s">
        <v>16412</v>
      </c>
      <c r="L1407" s="1" t="s">
        <v>16413</v>
      </c>
      <c r="M1407" s="1" t="s">
        <v>16414</v>
      </c>
      <c r="N1407" s="1" t="s">
        <v>16415</v>
      </c>
      <c r="O1407" s="1" t="s">
        <v>16416</v>
      </c>
      <c r="P1407" s="1" t="s">
        <v>16403</v>
      </c>
    </row>
    <row r="1408" spans="1:16" ht="14.25">
      <c r="A1408" s="44">
        <v>1407</v>
      </c>
      <c r="B1408" s="1" t="s">
        <v>16417</v>
      </c>
      <c r="C1408" s="1" t="s">
        <v>16418</v>
      </c>
      <c r="D1408" s="1" t="s">
        <v>16419</v>
      </c>
      <c r="E1408" s="1" t="s">
        <v>16420</v>
      </c>
      <c r="F1408" s="1" t="s">
        <v>16421</v>
      </c>
      <c r="G1408" s="1" t="s">
        <v>16422</v>
      </c>
      <c r="H1408" s="1" t="s">
        <v>16423</v>
      </c>
      <c r="I1408" s="1" t="s">
        <v>16424</v>
      </c>
      <c r="J1408" s="1" t="s">
        <v>16425</v>
      </c>
      <c r="K1408" s="1" t="s">
        <v>16426</v>
      </c>
      <c r="L1408" s="1" t="s">
        <v>16427</v>
      </c>
      <c r="M1408" s="1" t="s">
        <v>16428</v>
      </c>
      <c r="N1408" s="1" t="s">
        <v>16429</v>
      </c>
      <c r="O1408" s="1" t="s">
        <v>16430</v>
      </c>
      <c r="P1408" s="1" t="s">
        <v>16417</v>
      </c>
    </row>
    <row r="1409" spans="1:16" ht="14.25">
      <c r="A1409" s="44">
        <v>1408</v>
      </c>
      <c r="B1409" s="1" t="s">
        <v>16431</v>
      </c>
      <c r="C1409" s="1" t="s">
        <v>16432</v>
      </c>
      <c r="D1409" s="1" t="s">
        <v>16433</v>
      </c>
      <c r="E1409" s="1" t="s">
        <v>16434</v>
      </c>
      <c r="F1409" s="1" t="s">
        <v>16435</v>
      </c>
      <c r="G1409" s="1" t="s">
        <v>16436</v>
      </c>
      <c r="H1409" s="1" t="s">
        <v>16437</v>
      </c>
      <c r="I1409" s="1" t="s">
        <v>16438</v>
      </c>
      <c r="J1409" s="1" t="s">
        <v>16439</v>
      </c>
      <c r="K1409" s="1" t="s">
        <v>16440</v>
      </c>
      <c r="L1409" s="1" t="s">
        <v>16441</v>
      </c>
      <c r="M1409" s="1" t="s">
        <v>16442</v>
      </c>
      <c r="N1409" s="1" t="s">
        <v>16443</v>
      </c>
      <c r="O1409" s="1" t="s">
        <v>16444</v>
      </c>
      <c r="P1409" s="1" t="s">
        <v>16431</v>
      </c>
    </row>
    <row r="1410" spans="1:16" ht="14.25">
      <c r="A1410" s="44">
        <v>1409</v>
      </c>
      <c r="B1410" s="1" t="s">
        <v>16445</v>
      </c>
      <c r="C1410" s="1" t="s">
        <v>16446</v>
      </c>
      <c r="D1410" s="1" t="s">
        <v>16447</v>
      </c>
      <c r="E1410" s="1" t="s">
        <v>16448</v>
      </c>
      <c r="F1410" s="1" t="s">
        <v>16449</v>
      </c>
      <c r="G1410" s="1" t="s">
        <v>16450</v>
      </c>
      <c r="H1410" s="1" t="s">
        <v>16451</v>
      </c>
      <c r="I1410" s="1" t="s">
        <v>16452</v>
      </c>
      <c r="J1410" s="1" t="s">
        <v>16453</v>
      </c>
      <c r="K1410" s="1" t="s">
        <v>16454</v>
      </c>
      <c r="L1410" s="1" t="s">
        <v>16455</v>
      </c>
      <c r="M1410" s="1" t="s">
        <v>16456</v>
      </c>
      <c r="N1410" s="1" t="s">
        <v>16457</v>
      </c>
      <c r="O1410" s="1" t="s">
        <v>16458</v>
      </c>
      <c r="P1410" s="1" t="s">
        <v>16445</v>
      </c>
    </row>
    <row r="1411" spans="1:16" ht="14.25">
      <c r="A1411" s="44">
        <v>1410</v>
      </c>
      <c r="B1411" s="1" t="s">
        <v>16459</v>
      </c>
      <c r="C1411" s="1" t="s">
        <v>16460</v>
      </c>
      <c r="D1411" s="1" t="s">
        <v>16461</v>
      </c>
      <c r="E1411" s="1" t="s">
        <v>16462</v>
      </c>
      <c r="F1411" s="1" t="s">
        <v>16463</v>
      </c>
      <c r="G1411" s="1" t="s">
        <v>16464</v>
      </c>
      <c r="H1411" s="1" t="s">
        <v>16465</v>
      </c>
      <c r="I1411" s="1" t="s">
        <v>16466</v>
      </c>
      <c r="J1411" s="1" t="s">
        <v>16467</v>
      </c>
      <c r="K1411" s="1" t="s">
        <v>16468</v>
      </c>
      <c r="L1411" s="1" t="s">
        <v>16469</v>
      </c>
      <c r="M1411" s="1" t="s">
        <v>16470</v>
      </c>
      <c r="N1411" s="1" t="s">
        <v>16471</v>
      </c>
      <c r="O1411" s="1" t="s">
        <v>16472</v>
      </c>
      <c r="P1411" s="1" t="s">
        <v>16459</v>
      </c>
    </row>
    <row r="1412" spans="1:16" ht="14.25">
      <c r="A1412" s="44">
        <v>1411</v>
      </c>
      <c r="B1412" s="1" t="s">
        <v>16473</v>
      </c>
      <c r="C1412" s="1" t="s">
        <v>16474</v>
      </c>
      <c r="D1412" s="1" t="s">
        <v>16475</v>
      </c>
      <c r="E1412" s="1" t="s">
        <v>16476</v>
      </c>
      <c r="F1412" s="1" t="s">
        <v>16477</v>
      </c>
      <c r="G1412" s="1" t="s">
        <v>16478</v>
      </c>
      <c r="H1412" s="1" t="s">
        <v>16479</v>
      </c>
      <c r="I1412" s="1" t="s">
        <v>16480</v>
      </c>
      <c r="J1412" s="1" t="s">
        <v>16481</v>
      </c>
      <c r="K1412" s="1" t="s">
        <v>16482</v>
      </c>
      <c r="L1412" s="1" t="s">
        <v>16483</v>
      </c>
      <c r="M1412" s="1" t="s">
        <v>16484</v>
      </c>
      <c r="N1412" s="1" t="s">
        <v>16484</v>
      </c>
      <c r="O1412" s="1" t="s">
        <v>16485</v>
      </c>
      <c r="P1412" s="1" t="s">
        <v>16473</v>
      </c>
    </row>
    <row r="1413" spans="1:16" ht="14.25">
      <c r="A1413" s="44">
        <v>1412</v>
      </c>
      <c r="B1413" s="1" t="s">
        <v>16486</v>
      </c>
      <c r="C1413" s="1" t="s">
        <v>16487</v>
      </c>
      <c r="D1413" s="1" t="s">
        <v>16488</v>
      </c>
      <c r="E1413" s="1" t="s">
        <v>16489</v>
      </c>
      <c r="F1413" s="1" t="s">
        <v>16490</v>
      </c>
      <c r="G1413" s="1" t="s">
        <v>16491</v>
      </c>
      <c r="H1413" s="1" t="s">
        <v>16492</v>
      </c>
      <c r="I1413" s="1" t="s">
        <v>16493</v>
      </c>
      <c r="J1413" s="1" t="s">
        <v>16494</v>
      </c>
      <c r="K1413" s="1" t="s">
        <v>16495</v>
      </c>
      <c r="L1413" s="1" t="s">
        <v>16496</v>
      </c>
      <c r="M1413" s="1" t="s">
        <v>16497</v>
      </c>
      <c r="N1413" s="1" t="s">
        <v>16498</v>
      </c>
      <c r="O1413" s="1" t="s">
        <v>16499</v>
      </c>
      <c r="P1413" s="1" t="s">
        <v>16486</v>
      </c>
    </row>
    <row r="1414" spans="1:16" ht="14.25">
      <c r="A1414" s="44">
        <v>1413</v>
      </c>
      <c r="B1414" s="1" t="s">
        <v>16500</v>
      </c>
      <c r="C1414" s="1" t="s">
        <v>16501</v>
      </c>
      <c r="D1414" s="1" t="s">
        <v>16502</v>
      </c>
      <c r="E1414" s="1" t="s">
        <v>16503</v>
      </c>
      <c r="F1414" s="1" t="s">
        <v>16504</v>
      </c>
      <c r="G1414" s="1" t="s">
        <v>16505</v>
      </c>
      <c r="H1414" s="1" t="s">
        <v>16506</v>
      </c>
      <c r="I1414" s="1" t="s">
        <v>16507</v>
      </c>
      <c r="J1414" s="1" t="s">
        <v>16508</v>
      </c>
      <c r="K1414" s="1" t="s">
        <v>16509</v>
      </c>
      <c r="L1414" s="1" t="s">
        <v>16510</v>
      </c>
      <c r="M1414" s="1" t="s">
        <v>16511</v>
      </c>
      <c r="N1414" s="1" t="s">
        <v>16512</v>
      </c>
      <c r="O1414" s="1" t="s">
        <v>16513</v>
      </c>
      <c r="P1414" s="1" t="s">
        <v>16500</v>
      </c>
    </row>
    <row r="1415" spans="1:16" ht="14.25">
      <c r="A1415" s="44">
        <v>1414</v>
      </c>
      <c r="B1415" s="1" t="s">
        <v>16514</v>
      </c>
      <c r="C1415" s="1" t="s">
        <v>13724</v>
      </c>
      <c r="D1415" s="1" t="s">
        <v>16515</v>
      </c>
      <c r="E1415" s="1" t="s">
        <v>13726</v>
      </c>
      <c r="F1415" s="1" t="s">
        <v>16516</v>
      </c>
      <c r="G1415" s="1" t="s">
        <v>16517</v>
      </c>
      <c r="H1415" s="1" t="s">
        <v>13729</v>
      </c>
      <c r="I1415" s="1" t="s">
        <v>16516</v>
      </c>
      <c r="J1415" s="1" t="s">
        <v>13731</v>
      </c>
      <c r="K1415" s="1" t="s">
        <v>16518</v>
      </c>
      <c r="L1415" s="1" t="s">
        <v>16519</v>
      </c>
      <c r="M1415" s="1" t="s">
        <v>13733</v>
      </c>
      <c r="N1415" s="1" t="s">
        <v>16520</v>
      </c>
      <c r="O1415" s="1" t="s">
        <v>16521</v>
      </c>
      <c r="P1415" s="1" t="s">
        <v>16514</v>
      </c>
    </row>
    <row r="1416" spans="1:16" ht="14.25">
      <c r="A1416" s="44">
        <v>1415</v>
      </c>
      <c r="B1416" s="1" t="s">
        <v>16522</v>
      </c>
      <c r="C1416" s="1" t="s">
        <v>16523</v>
      </c>
      <c r="D1416" s="1" t="s">
        <v>16524</v>
      </c>
      <c r="E1416" s="1" t="s">
        <v>16525</v>
      </c>
      <c r="F1416" s="1" t="s">
        <v>16526</v>
      </c>
      <c r="G1416" s="1" t="s">
        <v>16527</v>
      </c>
      <c r="H1416" s="1" t="s">
        <v>16528</v>
      </c>
      <c r="I1416" s="1" t="s">
        <v>16529</v>
      </c>
      <c r="J1416" s="1" t="s">
        <v>16530</v>
      </c>
      <c r="K1416" s="1" t="s">
        <v>16531</v>
      </c>
      <c r="L1416" s="1" t="s">
        <v>16532</v>
      </c>
      <c r="M1416" s="1" t="s">
        <v>16533</v>
      </c>
      <c r="N1416" s="1" t="s">
        <v>16534</v>
      </c>
      <c r="O1416" s="1" t="s">
        <v>16535</v>
      </c>
      <c r="P1416" s="1" t="s">
        <v>16522</v>
      </c>
    </row>
    <row r="1417" spans="1:16" ht="14.25">
      <c r="A1417" s="44">
        <v>1416</v>
      </c>
      <c r="B1417" s="1" t="s">
        <v>16536</v>
      </c>
      <c r="C1417" s="1" t="s">
        <v>16537</v>
      </c>
      <c r="D1417" s="1" t="s">
        <v>16538</v>
      </c>
      <c r="E1417" s="1" t="s">
        <v>16539</v>
      </c>
      <c r="F1417" s="1" t="s">
        <v>16540</v>
      </c>
      <c r="G1417" s="1" t="s">
        <v>16541</v>
      </c>
      <c r="H1417" s="1" t="s">
        <v>16542</v>
      </c>
      <c r="I1417" s="1" t="s">
        <v>16543</v>
      </c>
      <c r="J1417" s="1" t="s">
        <v>16544</v>
      </c>
      <c r="K1417" s="1" t="s">
        <v>16545</v>
      </c>
      <c r="L1417" s="1" t="s">
        <v>16546</v>
      </c>
      <c r="M1417" s="1" t="s">
        <v>16547</v>
      </c>
      <c r="N1417" s="1" t="s">
        <v>16548</v>
      </c>
      <c r="O1417" s="1" t="s">
        <v>16549</v>
      </c>
      <c r="P1417" s="1" t="s">
        <v>16536</v>
      </c>
    </row>
    <row r="1418" spans="1:16" ht="14.25">
      <c r="A1418" s="44">
        <v>1417</v>
      </c>
      <c r="B1418" s="1" t="s">
        <v>16550</v>
      </c>
      <c r="C1418" s="1" t="s">
        <v>16551</v>
      </c>
      <c r="D1418" s="1" t="s">
        <v>16552</v>
      </c>
      <c r="E1418" s="1" t="s">
        <v>16553</v>
      </c>
      <c r="F1418" s="1" t="s">
        <v>16554</v>
      </c>
      <c r="G1418" s="1" t="s">
        <v>16555</v>
      </c>
      <c r="H1418" s="1" t="s">
        <v>16556</v>
      </c>
      <c r="I1418" s="1" t="s">
        <v>16557</v>
      </c>
      <c r="J1418" s="1" t="s">
        <v>16558</v>
      </c>
      <c r="K1418" s="1" t="s">
        <v>16559</v>
      </c>
      <c r="L1418" s="1" t="s">
        <v>16560</v>
      </c>
      <c r="M1418" s="1" t="s">
        <v>16561</v>
      </c>
      <c r="N1418" s="1" t="s">
        <v>16562</v>
      </c>
      <c r="O1418" s="1" t="s">
        <v>16563</v>
      </c>
      <c r="P1418" s="1" t="s">
        <v>16550</v>
      </c>
    </row>
    <row r="1419" spans="1:16" ht="14.25">
      <c r="A1419" s="44">
        <v>1418</v>
      </c>
      <c r="B1419" s="1" t="s">
        <v>16564</v>
      </c>
      <c r="C1419" s="1" t="s">
        <v>16565</v>
      </c>
      <c r="D1419" s="1" t="s">
        <v>16566</v>
      </c>
      <c r="E1419" s="1" t="s">
        <v>16567</v>
      </c>
      <c r="F1419" s="1" t="s">
        <v>16568</v>
      </c>
      <c r="G1419" s="1" t="s">
        <v>16569</v>
      </c>
      <c r="H1419" s="1" t="s">
        <v>16570</v>
      </c>
      <c r="I1419" s="1" t="s">
        <v>16571</v>
      </c>
      <c r="J1419" s="1" t="s">
        <v>16572</v>
      </c>
      <c r="K1419" s="1" t="s">
        <v>16573</v>
      </c>
      <c r="L1419" s="1" t="s">
        <v>16574</v>
      </c>
      <c r="M1419" s="1" t="s">
        <v>16575</v>
      </c>
      <c r="N1419" s="1" t="s">
        <v>16576</v>
      </c>
      <c r="O1419" s="1" t="s">
        <v>16577</v>
      </c>
      <c r="P1419" s="1" t="s">
        <v>16564</v>
      </c>
    </row>
    <row r="1420" spans="1:16" ht="14.25">
      <c r="A1420" s="44">
        <v>1419</v>
      </c>
      <c r="B1420" s="1" t="s">
        <v>16578</v>
      </c>
      <c r="C1420" s="1" t="s">
        <v>16579</v>
      </c>
      <c r="D1420" s="1" t="s">
        <v>16580</v>
      </c>
      <c r="E1420" s="1" t="s">
        <v>16581</v>
      </c>
      <c r="F1420" s="1" t="s">
        <v>16582</v>
      </c>
      <c r="G1420" s="1" t="s">
        <v>16583</v>
      </c>
      <c r="H1420" s="1" t="s">
        <v>16584</v>
      </c>
      <c r="I1420" s="1" t="s">
        <v>16585</v>
      </c>
      <c r="J1420" s="1" t="s">
        <v>16586</v>
      </c>
      <c r="K1420" s="1" t="s">
        <v>16587</v>
      </c>
      <c r="L1420" s="1" t="s">
        <v>16588</v>
      </c>
      <c r="M1420" s="1" t="s">
        <v>16589</v>
      </c>
      <c r="N1420" s="1" t="s">
        <v>16590</v>
      </c>
      <c r="O1420" s="1" t="s">
        <v>16591</v>
      </c>
      <c r="P1420" s="1" t="s">
        <v>16578</v>
      </c>
    </row>
    <row r="1421" spans="1:16" ht="14.25">
      <c r="A1421" s="44">
        <v>1420</v>
      </c>
      <c r="B1421" s="1" t="s">
        <v>16592</v>
      </c>
      <c r="C1421" s="1" t="s">
        <v>16593</v>
      </c>
      <c r="D1421" s="1" t="s">
        <v>16594</v>
      </c>
      <c r="E1421" s="1" t="s">
        <v>16595</v>
      </c>
      <c r="F1421" s="1" t="s">
        <v>16596</v>
      </c>
      <c r="G1421" s="1" t="s">
        <v>16597</v>
      </c>
      <c r="H1421" s="1" t="s">
        <v>16598</v>
      </c>
      <c r="I1421" s="1" t="s">
        <v>16599</v>
      </c>
      <c r="J1421" s="1" t="s">
        <v>16600</v>
      </c>
      <c r="K1421" s="1" t="s">
        <v>16601</v>
      </c>
      <c r="L1421" s="1" t="s">
        <v>16602</v>
      </c>
      <c r="M1421" s="1" t="s">
        <v>16603</v>
      </c>
      <c r="N1421" s="1" t="s">
        <v>16604</v>
      </c>
      <c r="O1421" s="1" t="s">
        <v>16605</v>
      </c>
      <c r="P1421" s="1" t="s">
        <v>16592</v>
      </c>
    </row>
    <row r="1422" spans="1:16" ht="14.25">
      <c r="A1422" s="44">
        <v>1421</v>
      </c>
      <c r="B1422" s="1" t="s">
        <v>16606</v>
      </c>
      <c r="C1422" s="1" t="s">
        <v>16607</v>
      </c>
      <c r="D1422" s="1" t="s">
        <v>16608</v>
      </c>
      <c r="E1422" s="1" t="s">
        <v>16609</v>
      </c>
      <c r="F1422" s="1" t="s">
        <v>16610</v>
      </c>
      <c r="G1422" s="1" t="s">
        <v>16611</v>
      </c>
      <c r="H1422" s="1" t="s">
        <v>16612</v>
      </c>
      <c r="I1422" s="1" t="s">
        <v>16613</v>
      </c>
      <c r="J1422" s="1" t="s">
        <v>16614</v>
      </c>
      <c r="K1422" s="1" t="s">
        <v>16615</v>
      </c>
      <c r="L1422" s="1" t="s">
        <v>16616</v>
      </c>
      <c r="M1422" s="1" t="s">
        <v>16617</v>
      </c>
      <c r="N1422" s="1" t="s">
        <v>16618</v>
      </c>
      <c r="O1422" s="1" t="s">
        <v>16619</v>
      </c>
      <c r="P1422" s="1" t="s">
        <v>16606</v>
      </c>
    </row>
    <row r="1423" spans="1:16" ht="14.25">
      <c r="A1423" s="44">
        <v>1422</v>
      </c>
      <c r="B1423" s="1" t="s">
        <v>16620</v>
      </c>
      <c r="C1423" s="1" t="s">
        <v>16621</v>
      </c>
      <c r="D1423" s="1" t="s">
        <v>16622</v>
      </c>
      <c r="E1423" s="1" t="s">
        <v>16623</v>
      </c>
      <c r="F1423" s="1" t="s">
        <v>16624</v>
      </c>
      <c r="G1423" s="1" t="s">
        <v>16625</v>
      </c>
      <c r="H1423" s="1" t="s">
        <v>16626</v>
      </c>
      <c r="I1423" s="1" t="s">
        <v>16627</v>
      </c>
      <c r="J1423" s="1" t="s">
        <v>16628</v>
      </c>
      <c r="K1423" s="1" t="s">
        <v>16629</v>
      </c>
      <c r="L1423" s="1" t="s">
        <v>16630</v>
      </c>
      <c r="M1423" s="1" t="s">
        <v>16631</v>
      </c>
      <c r="N1423" s="1" t="s">
        <v>16632</v>
      </c>
      <c r="O1423" s="1" t="s">
        <v>16633</v>
      </c>
      <c r="P1423" s="1" t="s">
        <v>16620</v>
      </c>
    </row>
    <row r="1424" spans="1:16" ht="14.25">
      <c r="A1424" s="44">
        <v>1423</v>
      </c>
      <c r="B1424" s="1" t="s">
        <v>16634</v>
      </c>
      <c r="C1424" s="1" t="s">
        <v>16635</v>
      </c>
      <c r="D1424" s="1" t="s">
        <v>16636</v>
      </c>
      <c r="E1424" s="1" t="s">
        <v>16637</v>
      </c>
      <c r="F1424" s="1" t="s">
        <v>16638</v>
      </c>
      <c r="G1424" s="1" t="s">
        <v>16639</v>
      </c>
      <c r="H1424" s="1" t="s">
        <v>16640</v>
      </c>
      <c r="I1424" s="1" t="s">
        <v>16641</v>
      </c>
      <c r="J1424" s="1" t="s">
        <v>16642</v>
      </c>
      <c r="K1424" s="1" t="s">
        <v>16643</v>
      </c>
      <c r="L1424" s="1" t="s">
        <v>16644</v>
      </c>
      <c r="M1424" s="1" t="s">
        <v>16645</v>
      </c>
      <c r="N1424" s="1" t="s">
        <v>16646</v>
      </c>
      <c r="O1424" s="1" t="s">
        <v>16647</v>
      </c>
      <c r="P1424" s="1" t="s">
        <v>16634</v>
      </c>
    </row>
    <row r="1425" spans="1:16" ht="14.25">
      <c r="A1425" s="44">
        <v>1424</v>
      </c>
      <c r="B1425" s="1" t="s">
        <v>16648</v>
      </c>
      <c r="C1425" s="1" t="s">
        <v>16649</v>
      </c>
      <c r="D1425" s="1" t="s">
        <v>16650</v>
      </c>
      <c r="E1425" s="1" t="s">
        <v>16651</v>
      </c>
      <c r="F1425" s="1" t="s">
        <v>16652</v>
      </c>
      <c r="G1425" s="1" t="s">
        <v>16653</v>
      </c>
      <c r="H1425" s="1" t="s">
        <v>16654</v>
      </c>
      <c r="I1425" s="1" t="s">
        <v>16655</v>
      </c>
      <c r="J1425" s="1" t="s">
        <v>16656</v>
      </c>
      <c r="K1425" s="1" t="s">
        <v>16657</v>
      </c>
      <c r="L1425" s="1" t="s">
        <v>16658</v>
      </c>
      <c r="M1425" s="1" t="s">
        <v>16659</v>
      </c>
      <c r="N1425" s="1" t="s">
        <v>16660</v>
      </c>
      <c r="O1425" s="1" t="s">
        <v>16661</v>
      </c>
      <c r="P1425" s="1" t="s">
        <v>16648</v>
      </c>
    </row>
    <row r="1426" spans="1:16" ht="14.25">
      <c r="A1426" s="44">
        <v>1425</v>
      </c>
      <c r="B1426" s="1" t="s">
        <v>16662</v>
      </c>
      <c r="C1426" s="1" t="s">
        <v>16663</v>
      </c>
      <c r="D1426" s="1" t="s">
        <v>16664</v>
      </c>
      <c r="E1426" s="1" t="s">
        <v>16665</v>
      </c>
      <c r="F1426" s="1" t="s">
        <v>16666</v>
      </c>
      <c r="G1426" s="1" t="s">
        <v>16667</v>
      </c>
      <c r="H1426" s="1" t="s">
        <v>16668</v>
      </c>
      <c r="I1426" s="1" t="s">
        <v>16669</v>
      </c>
      <c r="J1426" s="1" t="s">
        <v>16670</v>
      </c>
      <c r="K1426" s="1" t="s">
        <v>16671</v>
      </c>
      <c r="L1426" s="1" t="s">
        <v>16672</v>
      </c>
      <c r="M1426" s="1" t="s">
        <v>16673</v>
      </c>
      <c r="N1426" s="1" t="s">
        <v>16674</v>
      </c>
      <c r="O1426" s="1" t="s">
        <v>16675</v>
      </c>
      <c r="P1426" s="1" t="s">
        <v>16662</v>
      </c>
    </row>
    <row r="1427" spans="1:16" ht="14.25">
      <c r="A1427" s="44">
        <v>1426</v>
      </c>
      <c r="B1427" s="1" t="s">
        <v>16676</v>
      </c>
      <c r="C1427" s="1" t="s">
        <v>16677</v>
      </c>
      <c r="D1427" s="1" t="s">
        <v>16678</v>
      </c>
      <c r="E1427" s="1" t="s">
        <v>16679</v>
      </c>
      <c r="F1427" s="1" t="s">
        <v>16680</v>
      </c>
      <c r="G1427" s="1" t="s">
        <v>16681</v>
      </c>
      <c r="H1427" s="1" t="s">
        <v>16682</v>
      </c>
      <c r="I1427" s="1" t="s">
        <v>16683</v>
      </c>
      <c r="J1427" s="1" t="s">
        <v>16684</v>
      </c>
      <c r="K1427" s="1" t="s">
        <v>16685</v>
      </c>
      <c r="L1427" s="1" t="s">
        <v>16686</v>
      </c>
      <c r="M1427" s="1" t="s">
        <v>16687</v>
      </c>
      <c r="N1427" s="1" t="s">
        <v>16688</v>
      </c>
      <c r="O1427" s="1" t="s">
        <v>16689</v>
      </c>
      <c r="P1427" s="1" t="s">
        <v>16676</v>
      </c>
    </row>
    <row r="1428" spans="1:16" ht="14.25">
      <c r="A1428" s="44">
        <v>1427</v>
      </c>
      <c r="B1428" s="1" t="s">
        <v>16690</v>
      </c>
      <c r="C1428" s="1" t="s">
        <v>16691</v>
      </c>
      <c r="D1428" s="1" t="s">
        <v>16692</v>
      </c>
      <c r="E1428" s="1" t="s">
        <v>16693</v>
      </c>
      <c r="F1428" s="1" t="s">
        <v>16694</v>
      </c>
      <c r="G1428" s="1" t="s">
        <v>16695</v>
      </c>
      <c r="H1428" s="1" t="s">
        <v>16696</v>
      </c>
      <c r="I1428" s="1" t="s">
        <v>16697</v>
      </c>
      <c r="J1428" s="1" t="s">
        <v>16698</v>
      </c>
      <c r="K1428" s="1" t="s">
        <v>16699</v>
      </c>
      <c r="L1428" s="1" t="s">
        <v>16700</v>
      </c>
      <c r="M1428" s="1" t="s">
        <v>16701</v>
      </c>
      <c r="N1428" s="1" t="s">
        <v>16702</v>
      </c>
      <c r="O1428" s="1" t="s">
        <v>16703</v>
      </c>
      <c r="P1428" s="1" t="s">
        <v>16690</v>
      </c>
    </row>
    <row r="1429" spans="1:16" ht="14.25">
      <c r="A1429" s="44">
        <v>1428</v>
      </c>
      <c r="B1429" s="1" t="s">
        <v>16704</v>
      </c>
      <c r="C1429" s="1" t="s">
        <v>16705</v>
      </c>
      <c r="D1429" s="1" t="s">
        <v>16706</v>
      </c>
      <c r="E1429" s="1" t="s">
        <v>16707</v>
      </c>
      <c r="F1429" s="1" t="s">
        <v>16708</v>
      </c>
      <c r="G1429" s="1" t="s">
        <v>16709</v>
      </c>
      <c r="H1429" s="1" t="s">
        <v>16710</v>
      </c>
      <c r="I1429" s="1" t="s">
        <v>16711</v>
      </c>
      <c r="J1429" s="1" t="s">
        <v>16712</v>
      </c>
      <c r="K1429" s="1" t="s">
        <v>16713</v>
      </c>
      <c r="L1429" s="1" t="s">
        <v>16714</v>
      </c>
      <c r="M1429" s="1" t="s">
        <v>16715</v>
      </c>
      <c r="N1429" s="1" t="s">
        <v>16716</v>
      </c>
      <c r="O1429" s="1" t="s">
        <v>16717</v>
      </c>
      <c r="P1429" s="1" t="s">
        <v>16704</v>
      </c>
    </row>
    <row r="1430" spans="1:16" ht="14.25">
      <c r="A1430" s="44">
        <v>1429</v>
      </c>
      <c r="B1430" s="1" t="s">
        <v>16718</v>
      </c>
      <c r="C1430" s="1" t="s">
        <v>16719</v>
      </c>
      <c r="D1430" s="1" t="s">
        <v>16720</v>
      </c>
      <c r="E1430" s="1" t="s">
        <v>16721</v>
      </c>
      <c r="F1430" s="1" t="s">
        <v>16722</v>
      </c>
      <c r="G1430" s="1" t="s">
        <v>16723</v>
      </c>
      <c r="H1430" s="1" t="s">
        <v>16724</v>
      </c>
      <c r="I1430" s="1" t="s">
        <v>16725</v>
      </c>
      <c r="J1430" s="1" t="s">
        <v>16726</v>
      </c>
      <c r="K1430" s="1" t="s">
        <v>16723</v>
      </c>
      <c r="L1430" s="1" t="s">
        <v>16727</v>
      </c>
      <c r="M1430" s="1" t="s">
        <v>16728</v>
      </c>
      <c r="N1430" s="1" t="s">
        <v>16729</v>
      </c>
      <c r="O1430" s="1" t="s">
        <v>16730</v>
      </c>
      <c r="P1430" s="1" t="s">
        <v>16718</v>
      </c>
    </row>
    <row r="1431" spans="1:16" ht="14.25">
      <c r="A1431" s="44">
        <v>1430</v>
      </c>
      <c r="B1431" s="1" t="s">
        <v>16731</v>
      </c>
      <c r="C1431" s="1" t="s">
        <v>16732</v>
      </c>
      <c r="D1431" s="1" t="s">
        <v>16733</v>
      </c>
      <c r="E1431" s="1" t="s">
        <v>16734</v>
      </c>
      <c r="F1431" s="1" t="s">
        <v>16735</v>
      </c>
      <c r="G1431" s="1" t="s">
        <v>2734</v>
      </c>
      <c r="H1431" s="1" t="s">
        <v>16736</v>
      </c>
      <c r="I1431" s="1" t="s">
        <v>16735</v>
      </c>
      <c r="J1431" s="1" t="s">
        <v>16737</v>
      </c>
      <c r="K1431" s="1" t="s">
        <v>2734</v>
      </c>
      <c r="L1431" s="1" t="s">
        <v>16738</v>
      </c>
      <c r="M1431" s="1" t="s">
        <v>16739</v>
      </c>
      <c r="N1431" s="1" t="s">
        <v>16739</v>
      </c>
      <c r="O1431" s="1" t="s">
        <v>2734</v>
      </c>
      <c r="P1431" s="1" t="s">
        <v>16731</v>
      </c>
    </row>
    <row r="1432" spans="1:16" ht="14.25">
      <c r="A1432" s="44">
        <v>1431</v>
      </c>
      <c r="B1432" s="1" t="s">
        <v>16740</v>
      </c>
      <c r="C1432" s="1" t="s">
        <v>16741</v>
      </c>
      <c r="D1432" s="1" t="s">
        <v>16742</v>
      </c>
      <c r="E1432" s="1" t="s">
        <v>16743</v>
      </c>
      <c r="F1432" s="1" t="s">
        <v>16744</v>
      </c>
      <c r="G1432" s="1" t="s">
        <v>16745</v>
      </c>
      <c r="H1432" s="1" t="s">
        <v>16746</v>
      </c>
      <c r="I1432" s="1" t="s">
        <v>16747</v>
      </c>
      <c r="J1432" s="1" t="s">
        <v>16748</v>
      </c>
      <c r="K1432" s="1" t="s">
        <v>16749</v>
      </c>
      <c r="L1432" s="1" t="s">
        <v>16750</v>
      </c>
      <c r="M1432" s="1" t="s">
        <v>16751</v>
      </c>
      <c r="N1432" s="1" t="s">
        <v>16752</v>
      </c>
      <c r="O1432" s="1" t="s">
        <v>16753</v>
      </c>
      <c r="P1432" s="1" t="s">
        <v>16740</v>
      </c>
    </row>
    <row r="1433" spans="1:16" ht="14.25">
      <c r="A1433" s="44">
        <v>1432</v>
      </c>
      <c r="B1433" s="1" t="s">
        <v>16754</v>
      </c>
      <c r="C1433" s="1" t="s">
        <v>16755</v>
      </c>
      <c r="D1433" s="1" t="s">
        <v>16756</v>
      </c>
      <c r="E1433" s="1" t="s">
        <v>16757</v>
      </c>
      <c r="F1433" s="1" t="s">
        <v>16758</v>
      </c>
      <c r="G1433" s="1" t="s">
        <v>16759</v>
      </c>
      <c r="H1433" s="1" t="s">
        <v>16760</v>
      </c>
      <c r="I1433" s="1" t="s">
        <v>16761</v>
      </c>
      <c r="J1433" s="1" t="s">
        <v>16762</v>
      </c>
      <c r="K1433" s="1" t="s">
        <v>16763</v>
      </c>
      <c r="L1433" s="1" t="s">
        <v>16764</v>
      </c>
      <c r="M1433" s="1" t="s">
        <v>16765</v>
      </c>
      <c r="N1433" s="1" t="s">
        <v>16766</v>
      </c>
      <c r="O1433" s="1" t="s">
        <v>16763</v>
      </c>
      <c r="P1433" s="1" t="s">
        <v>16754</v>
      </c>
    </row>
    <row r="1434" spans="1:16" ht="14.25">
      <c r="A1434" s="44">
        <v>1433</v>
      </c>
      <c r="B1434" s="1" t="s">
        <v>16767</v>
      </c>
      <c r="C1434" s="1" t="s">
        <v>16768</v>
      </c>
      <c r="D1434" s="1" t="s">
        <v>16769</v>
      </c>
      <c r="E1434" s="1" t="s">
        <v>16770</v>
      </c>
      <c r="F1434" s="1" t="s">
        <v>16771</v>
      </c>
      <c r="G1434" s="1" t="s">
        <v>16772</v>
      </c>
      <c r="H1434" s="1" t="s">
        <v>16773</v>
      </c>
      <c r="I1434" s="1" t="s">
        <v>16771</v>
      </c>
      <c r="J1434" s="1" t="s">
        <v>16774</v>
      </c>
      <c r="K1434" s="1" t="s">
        <v>16775</v>
      </c>
      <c r="L1434" s="1" t="s">
        <v>16776</v>
      </c>
      <c r="M1434" s="1" t="s">
        <v>16776</v>
      </c>
      <c r="N1434" s="1" t="s">
        <v>16776</v>
      </c>
      <c r="O1434" s="1" t="s">
        <v>16777</v>
      </c>
      <c r="P1434" s="1" t="s">
        <v>16767</v>
      </c>
    </row>
    <row r="1435" spans="1:16" ht="14.25">
      <c r="A1435" s="44">
        <v>1434</v>
      </c>
      <c r="B1435" s="1" t="s">
        <v>16778</v>
      </c>
      <c r="C1435" s="1" t="s">
        <v>16779</v>
      </c>
      <c r="D1435" s="1" t="s">
        <v>16779</v>
      </c>
      <c r="E1435" s="1" t="s">
        <v>16779</v>
      </c>
      <c r="F1435" s="1" t="s">
        <v>16779</v>
      </c>
      <c r="G1435" s="1" t="s">
        <v>16779</v>
      </c>
      <c r="H1435" s="1" t="s">
        <v>16779</v>
      </c>
      <c r="I1435" s="1" t="s">
        <v>16779</v>
      </c>
      <c r="J1435" s="1" t="s">
        <v>16779</v>
      </c>
      <c r="K1435" s="1" t="s">
        <v>16779</v>
      </c>
      <c r="L1435" s="1" t="s">
        <v>16779</v>
      </c>
      <c r="M1435" s="1" t="s">
        <v>16779</v>
      </c>
      <c r="N1435" s="1" t="s">
        <v>16779</v>
      </c>
      <c r="O1435" s="1" t="s">
        <v>16779</v>
      </c>
      <c r="P1435" s="1" t="s">
        <v>16778</v>
      </c>
    </row>
    <row r="1436" spans="1:16" ht="14.25">
      <c r="A1436" s="44">
        <v>1435</v>
      </c>
      <c r="B1436" s="1" t="s">
        <v>16780</v>
      </c>
      <c r="C1436" s="1" t="s">
        <v>16781</v>
      </c>
      <c r="D1436" s="1" t="s">
        <v>16781</v>
      </c>
      <c r="E1436" s="1" t="s">
        <v>16781</v>
      </c>
      <c r="F1436" s="1" t="s">
        <v>16781</v>
      </c>
      <c r="G1436" s="1" t="s">
        <v>16781</v>
      </c>
      <c r="H1436" s="1" t="s">
        <v>16781</v>
      </c>
      <c r="I1436" s="1" t="s">
        <v>16781</v>
      </c>
      <c r="J1436" s="1" t="s">
        <v>16781</v>
      </c>
      <c r="K1436" s="1" t="s">
        <v>16781</v>
      </c>
      <c r="L1436" s="1" t="s">
        <v>16781</v>
      </c>
      <c r="M1436" s="1" t="s">
        <v>16781</v>
      </c>
      <c r="N1436" s="1" t="s">
        <v>16781</v>
      </c>
      <c r="O1436" s="1" t="s">
        <v>16781</v>
      </c>
      <c r="P1436" s="1" t="s">
        <v>16780</v>
      </c>
    </row>
    <row r="1437" spans="1:16" ht="14.25">
      <c r="A1437" s="44">
        <v>1436</v>
      </c>
      <c r="B1437" s="1" t="s">
        <v>16782</v>
      </c>
      <c r="C1437" s="1" t="s">
        <v>16783</v>
      </c>
      <c r="D1437" s="1" t="s">
        <v>16783</v>
      </c>
      <c r="E1437" s="1" t="s">
        <v>10481</v>
      </c>
      <c r="F1437" s="1" t="s">
        <v>16784</v>
      </c>
      <c r="G1437" s="1" t="s">
        <v>16785</v>
      </c>
      <c r="H1437" s="1" t="s">
        <v>16786</v>
      </c>
      <c r="I1437" s="1" t="s">
        <v>16787</v>
      </c>
      <c r="J1437" s="1" t="s">
        <v>16788</v>
      </c>
      <c r="K1437" s="1" t="s">
        <v>16789</v>
      </c>
      <c r="L1437" s="1" t="s">
        <v>16790</v>
      </c>
      <c r="M1437" s="1" t="s">
        <v>16791</v>
      </c>
      <c r="N1437" s="1" t="s">
        <v>16792</v>
      </c>
      <c r="O1437" s="1" t="s">
        <v>16793</v>
      </c>
      <c r="P1437" s="1" t="s">
        <v>16782</v>
      </c>
    </row>
    <row r="1438" spans="1:16" ht="14.25">
      <c r="A1438" s="44">
        <v>1437</v>
      </c>
      <c r="B1438" s="1" t="s">
        <v>16794</v>
      </c>
      <c r="C1438" s="1" t="s">
        <v>16795</v>
      </c>
      <c r="D1438" s="1" t="s">
        <v>16796</v>
      </c>
      <c r="E1438" s="1" t="s">
        <v>16797</v>
      </c>
      <c r="F1438" s="1" t="s">
        <v>16798</v>
      </c>
      <c r="G1438" s="1" t="s">
        <v>16799</v>
      </c>
      <c r="H1438" s="1" t="s">
        <v>16800</v>
      </c>
      <c r="I1438" s="1" t="s">
        <v>16801</v>
      </c>
      <c r="J1438" s="1" t="s">
        <v>16802</v>
      </c>
      <c r="K1438" s="1" t="s">
        <v>16803</v>
      </c>
      <c r="L1438" s="1" t="s">
        <v>16804</v>
      </c>
      <c r="M1438" s="1" t="s">
        <v>16805</v>
      </c>
      <c r="N1438" s="1" t="s">
        <v>16805</v>
      </c>
      <c r="O1438" s="1" t="s">
        <v>16806</v>
      </c>
      <c r="P1438" s="1" t="s">
        <v>16794</v>
      </c>
    </row>
    <row r="1439" spans="1:16" ht="14.25">
      <c r="A1439" s="44">
        <v>1438</v>
      </c>
      <c r="B1439" s="1" t="s">
        <v>16807</v>
      </c>
      <c r="C1439" s="1" t="s">
        <v>16808</v>
      </c>
      <c r="D1439" s="1" t="s">
        <v>16809</v>
      </c>
      <c r="E1439" s="1" t="s">
        <v>16810</v>
      </c>
      <c r="F1439" s="1" t="s">
        <v>16811</v>
      </c>
      <c r="G1439" s="1" t="s">
        <v>16812</v>
      </c>
      <c r="H1439" s="1" t="s">
        <v>16813</v>
      </c>
      <c r="I1439" s="1" t="s">
        <v>16814</v>
      </c>
      <c r="J1439" s="1" t="s">
        <v>16815</v>
      </c>
      <c r="K1439" s="1" t="s">
        <v>16816</v>
      </c>
      <c r="L1439" s="1" t="s">
        <v>16817</v>
      </c>
      <c r="M1439" s="1" t="s">
        <v>16818</v>
      </c>
      <c r="N1439" s="1" t="s">
        <v>16819</v>
      </c>
      <c r="O1439" s="1" t="s">
        <v>16820</v>
      </c>
      <c r="P1439" s="1" t="s">
        <v>16807</v>
      </c>
    </row>
    <row r="1440" spans="1:16" ht="14.25">
      <c r="A1440" s="44">
        <v>1439</v>
      </c>
      <c r="B1440" s="1" t="s">
        <v>16821</v>
      </c>
      <c r="C1440" s="1" t="s">
        <v>16822</v>
      </c>
      <c r="D1440" s="1" t="s">
        <v>16823</v>
      </c>
      <c r="E1440" s="1" t="s">
        <v>16824</v>
      </c>
      <c r="F1440" s="1" t="s">
        <v>16825</v>
      </c>
      <c r="G1440" s="1" t="s">
        <v>16826</v>
      </c>
      <c r="H1440" s="1" t="s">
        <v>16827</v>
      </c>
      <c r="I1440" s="1" t="s">
        <v>10950</v>
      </c>
      <c r="J1440" s="1" t="s">
        <v>16828</v>
      </c>
      <c r="K1440" s="1" t="s">
        <v>16829</v>
      </c>
      <c r="L1440" s="1" t="s">
        <v>16830</v>
      </c>
      <c r="M1440" s="1" t="s">
        <v>16831</v>
      </c>
      <c r="N1440" s="1" t="s">
        <v>16832</v>
      </c>
      <c r="O1440" s="1" t="s">
        <v>16833</v>
      </c>
      <c r="P1440" s="1" t="s">
        <v>16821</v>
      </c>
    </row>
    <row r="1441" spans="1:16" ht="14.25">
      <c r="A1441" s="44">
        <v>1440</v>
      </c>
      <c r="B1441" s="1" t="s">
        <v>16834</v>
      </c>
      <c r="C1441" s="1" t="s">
        <v>16835</v>
      </c>
      <c r="D1441" s="1" t="s">
        <v>16835</v>
      </c>
      <c r="E1441" s="1" t="s">
        <v>16835</v>
      </c>
      <c r="F1441" s="1" t="s">
        <v>16835</v>
      </c>
      <c r="G1441" s="1" t="s">
        <v>16835</v>
      </c>
      <c r="H1441" s="1" t="s">
        <v>16835</v>
      </c>
      <c r="I1441" s="1" t="s">
        <v>16835</v>
      </c>
      <c r="J1441" s="1" t="s">
        <v>16835</v>
      </c>
      <c r="K1441" s="1" t="s">
        <v>16835</v>
      </c>
      <c r="L1441" s="1" t="s">
        <v>16835</v>
      </c>
      <c r="M1441" s="1" t="s">
        <v>16835</v>
      </c>
      <c r="N1441" s="1" t="s">
        <v>16835</v>
      </c>
      <c r="O1441" s="1" t="s">
        <v>16835</v>
      </c>
      <c r="P1441" s="1" t="s">
        <v>16834</v>
      </c>
    </row>
    <row r="1442" spans="1:16" ht="14.25">
      <c r="A1442" s="44">
        <v>1441</v>
      </c>
      <c r="B1442" s="1" t="s">
        <v>16836</v>
      </c>
      <c r="C1442" s="1" t="s">
        <v>16837</v>
      </c>
      <c r="D1442" s="1" t="s">
        <v>16837</v>
      </c>
      <c r="E1442" s="1" t="s">
        <v>16837</v>
      </c>
      <c r="F1442" s="1" t="s">
        <v>16837</v>
      </c>
      <c r="G1442" s="1" t="s">
        <v>16837</v>
      </c>
      <c r="H1442" s="1" t="s">
        <v>16837</v>
      </c>
      <c r="I1442" s="1" t="s">
        <v>16837</v>
      </c>
      <c r="J1442" s="1" t="s">
        <v>16837</v>
      </c>
      <c r="K1442" s="1" t="s">
        <v>16837</v>
      </c>
      <c r="L1442" s="1" t="s">
        <v>16837</v>
      </c>
      <c r="M1442" s="1" t="s">
        <v>16837</v>
      </c>
      <c r="N1442" s="1" t="s">
        <v>16837</v>
      </c>
      <c r="O1442" s="1" t="s">
        <v>16837</v>
      </c>
      <c r="P1442" s="1" t="s">
        <v>16836</v>
      </c>
    </row>
    <row r="1443" spans="1:16" ht="14.25">
      <c r="A1443" s="44">
        <v>1442</v>
      </c>
      <c r="B1443" s="1" t="s">
        <v>16838</v>
      </c>
      <c r="C1443" s="1" t="s">
        <v>16839</v>
      </c>
      <c r="D1443" s="1" t="s">
        <v>16840</v>
      </c>
      <c r="E1443" s="1" t="s">
        <v>16841</v>
      </c>
      <c r="F1443" s="1" t="s">
        <v>16842</v>
      </c>
      <c r="G1443" s="1" t="s">
        <v>16843</v>
      </c>
      <c r="H1443" s="1" t="s">
        <v>16844</v>
      </c>
      <c r="I1443" s="1" t="s">
        <v>16845</v>
      </c>
      <c r="J1443" s="1" t="s">
        <v>16846</v>
      </c>
      <c r="K1443" s="1" t="s">
        <v>16847</v>
      </c>
      <c r="L1443" s="1" t="s">
        <v>16848</v>
      </c>
      <c r="M1443" s="1" t="s">
        <v>16849</v>
      </c>
      <c r="N1443" s="1" t="s">
        <v>16850</v>
      </c>
      <c r="O1443" s="1" t="s">
        <v>16851</v>
      </c>
      <c r="P1443" s="1" t="s">
        <v>16838</v>
      </c>
    </row>
    <row r="1444" spans="1:16" ht="14.25">
      <c r="A1444" s="44">
        <v>1443</v>
      </c>
      <c r="B1444" s="1" t="s">
        <v>16852</v>
      </c>
      <c r="C1444" s="1" t="s">
        <v>16852</v>
      </c>
      <c r="D1444" s="1" t="s">
        <v>16852</v>
      </c>
      <c r="E1444" s="1" t="s">
        <v>16852</v>
      </c>
      <c r="F1444" s="1" t="s">
        <v>16852</v>
      </c>
      <c r="G1444" s="1" t="s">
        <v>16852</v>
      </c>
      <c r="H1444" s="1" t="s">
        <v>16852</v>
      </c>
      <c r="I1444" s="1" t="s">
        <v>16852</v>
      </c>
      <c r="J1444" s="1" t="s">
        <v>16852</v>
      </c>
      <c r="K1444" s="1" t="s">
        <v>16852</v>
      </c>
      <c r="L1444" s="1" t="s">
        <v>16852</v>
      </c>
      <c r="M1444" s="1" t="s">
        <v>16852</v>
      </c>
      <c r="N1444" s="1" t="s">
        <v>16852</v>
      </c>
      <c r="O1444" s="1" t="s">
        <v>16852</v>
      </c>
      <c r="P1444" s="1" t="s">
        <v>16852</v>
      </c>
    </row>
    <row r="1445" spans="1:16" ht="14.25">
      <c r="A1445" s="44">
        <v>1444</v>
      </c>
      <c r="B1445" s="1" t="s">
        <v>16853</v>
      </c>
      <c r="C1445" s="1" t="s">
        <v>16853</v>
      </c>
      <c r="D1445" s="1" t="s">
        <v>16853</v>
      </c>
      <c r="E1445" s="1" t="s">
        <v>16853</v>
      </c>
      <c r="F1445" s="1" t="s">
        <v>16853</v>
      </c>
      <c r="G1445" s="1" t="s">
        <v>16853</v>
      </c>
      <c r="H1445" s="1" t="s">
        <v>16853</v>
      </c>
      <c r="I1445" s="1" t="s">
        <v>16853</v>
      </c>
      <c r="J1445" s="1" t="s">
        <v>16853</v>
      </c>
      <c r="K1445" s="1" t="s">
        <v>16853</v>
      </c>
      <c r="L1445" s="1" t="s">
        <v>16853</v>
      </c>
      <c r="M1445" s="1" t="s">
        <v>16853</v>
      </c>
      <c r="N1445" s="1" t="s">
        <v>16853</v>
      </c>
      <c r="O1445" s="1" t="s">
        <v>16853</v>
      </c>
      <c r="P1445" s="1" t="s">
        <v>16853</v>
      </c>
    </row>
    <row r="1446" spans="1:16" ht="14.25">
      <c r="A1446" s="44">
        <v>1445</v>
      </c>
      <c r="B1446" s="1" t="s">
        <v>16854</v>
      </c>
      <c r="C1446" s="1" t="s">
        <v>16855</v>
      </c>
      <c r="D1446" s="1" t="s">
        <v>16856</v>
      </c>
      <c r="E1446" s="1" t="s">
        <v>16857</v>
      </c>
      <c r="F1446" s="1" t="s">
        <v>16857</v>
      </c>
      <c r="G1446" s="1" t="s">
        <v>16857</v>
      </c>
      <c r="H1446" s="1" t="s">
        <v>16857</v>
      </c>
      <c r="I1446" s="1" t="s">
        <v>16857</v>
      </c>
      <c r="J1446" s="1" t="s">
        <v>16857</v>
      </c>
      <c r="K1446" s="1" t="s">
        <v>16857</v>
      </c>
      <c r="L1446" s="1" t="s">
        <v>16857</v>
      </c>
      <c r="M1446" s="1" t="s">
        <v>16857</v>
      </c>
      <c r="N1446" s="1" t="s">
        <v>16857</v>
      </c>
      <c r="O1446" s="1" t="s">
        <v>16857</v>
      </c>
      <c r="P1446" s="1" t="s">
        <v>16854</v>
      </c>
    </row>
    <row r="1447" spans="1:16" ht="14.25">
      <c r="A1447" s="44">
        <v>1446</v>
      </c>
      <c r="B1447" s="1" t="s">
        <v>16858</v>
      </c>
      <c r="C1447" s="1" t="s">
        <v>16859</v>
      </c>
      <c r="D1447" s="1" t="s">
        <v>16860</v>
      </c>
      <c r="E1447" s="1" t="s">
        <v>16861</v>
      </c>
      <c r="F1447" s="1" t="s">
        <v>16861</v>
      </c>
      <c r="G1447" s="1" t="s">
        <v>16861</v>
      </c>
      <c r="H1447" s="1" t="s">
        <v>16861</v>
      </c>
      <c r="I1447" s="1" t="s">
        <v>16861</v>
      </c>
      <c r="J1447" s="1" t="s">
        <v>16861</v>
      </c>
      <c r="K1447" s="1" t="s">
        <v>16861</v>
      </c>
      <c r="L1447" s="1" t="s">
        <v>16861</v>
      </c>
      <c r="M1447" s="1" t="s">
        <v>16861</v>
      </c>
      <c r="N1447" s="1" t="s">
        <v>16861</v>
      </c>
      <c r="O1447" s="1" t="s">
        <v>16861</v>
      </c>
      <c r="P1447" s="1" t="s">
        <v>16858</v>
      </c>
    </row>
    <row r="1448" spans="1:16" ht="14.25">
      <c r="A1448" s="44">
        <v>1447</v>
      </c>
      <c r="B1448" s="1" t="s">
        <v>16862</v>
      </c>
      <c r="C1448" s="1" t="s">
        <v>16863</v>
      </c>
      <c r="D1448" s="1" t="s">
        <v>16864</v>
      </c>
      <c r="E1448" s="1" t="s">
        <v>16865</v>
      </c>
      <c r="F1448" s="1" t="s">
        <v>16866</v>
      </c>
      <c r="G1448" s="1" t="s">
        <v>16867</v>
      </c>
      <c r="H1448" s="1" t="s">
        <v>16868</v>
      </c>
      <c r="I1448" s="1" t="s">
        <v>16869</v>
      </c>
      <c r="J1448" s="1" t="s">
        <v>16870</v>
      </c>
      <c r="K1448" s="1" t="s">
        <v>16871</v>
      </c>
      <c r="L1448" s="1" t="s">
        <v>16872</v>
      </c>
      <c r="M1448" s="1" t="s">
        <v>16873</v>
      </c>
      <c r="N1448" s="1" t="s">
        <v>16874</v>
      </c>
      <c r="O1448" s="1" t="s">
        <v>16875</v>
      </c>
      <c r="P1448" s="1" t="s">
        <v>16862</v>
      </c>
    </row>
    <row r="1449" spans="1:16" ht="14.25">
      <c r="A1449" s="44">
        <v>1448</v>
      </c>
      <c r="B1449" s="1" t="s">
        <v>16876</v>
      </c>
      <c r="C1449" s="1" t="s">
        <v>16877</v>
      </c>
      <c r="D1449" s="1" t="s">
        <v>16878</v>
      </c>
      <c r="E1449" s="1" t="s">
        <v>16879</v>
      </c>
      <c r="F1449" s="1" t="s">
        <v>16880</v>
      </c>
      <c r="G1449" s="1" t="s">
        <v>16881</v>
      </c>
      <c r="H1449" s="1" t="s">
        <v>16882</v>
      </c>
      <c r="I1449" s="1" t="s">
        <v>16883</v>
      </c>
      <c r="J1449" s="1" t="s">
        <v>16884</v>
      </c>
      <c r="K1449" s="1" t="s">
        <v>16885</v>
      </c>
      <c r="L1449" s="1" t="s">
        <v>16886</v>
      </c>
      <c r="M1449" s="1" t="s">
        <v>16887</v>
      </c>
      <c r="N1449" s="1" t="s">
        <v>16887</v>
      </c>
      <c r="O1449" s="1" t="s">
        <v>16888</v>
      </c>
      <c r="P1449" s="1" t="s">
        <v>16876</v>
      </c>
    </row>
    <row r="1450" spans="1:16" ht="14.25">
      <c r="A1450" s="44">
        <v>1449</v>
      </c>
      <c r="B1450" s="1" t="s">
        <v>16889</v>
      </c>
      <c r="C1450" s="1" t="s">
        <v>16890</v>
      </c>
      <c r="D1450" s="1" t="s">
        <v>16891</v>
      </c>
      <c r="E1450" s="1" t="s">
        <v>16892</v>
      </c>
      <c r="F1450" s="1" t="s">
        <v>16893</v>
      </c>
      <c r="G1450" s="1" t="s">
        <v>16894</v>
      </c>
      <c r="H1450" s="1" t="s">
        <v>16895</v>
      </c>
      <c r="I1450" s="1" t="s">
        <v>16893</v>
      </c>
      <c r="J1450" s="1" t="s">
        <v>16896</v>
      </c>
      <c r="K1450" s="1" t="s">
        <v>16897</v>
      </c>
      <c r="L1450" s="1" t="s">
        <v>16895</v>
      </c>
      <c r="M1450" s="1" t="s">
        <v>16898</v>
      </c>
      <c r="N1450" s="1" t="s">
        <v>16899</v>
      </c>
      <c r="O1450" s="1" t="s">
        <v>16897</v>
      </c>
      <c r="P1450" s="1" t="s">
        <v>16889</v>
      </c>
    </row>
    <row r="1451" spans="1:16" ht="14.25">
      <c r="A1451" s="44">
        <v>1450</v>
      </c>
      <c r="B1451" s="1" t="s">
        <v>16900</v>
      </c>
      <c r="C1451" s="1" t="s">
        <v>16901</v>
      </c>
      <c r="D1451" s="1" t="s">
        <v>16902</v>
      </c>
      <c r="E1451" s="1" t="s">
        <v>16903</v>
      </c>
      <c r="F1451" s="1" t="s">
        <v>16904</v>
      </c>
      <c r="G1451" s="1" t="s">
        <v>16905</v>
      </c>
      <c r="H1451" s="1" t="s">
        <v>16906</v>
      </c>
      <c r="I1451" s="1" t="s">
        <v>16907</v>
      </c>
      <c r="J1451" s="1" t="s">
        <v>16908</v>
      </c>
      <c r="K1451" s="1" t="s">
        <v>16909</v>
      </c>
      <c r="L1451" s="1" t="s">
        <v>16910</v>
      </c>
      <c r="M1451" s="1" t="s">
        <v>16911</v>
      </c>
      <c r="N1451" s="1" t="s">
        <v>16912</v>
      </c>
      <c r="O1451" s="1" t="s">
        <v>16913</v>
      </c>
      <c r="P1451" s="1" t="s">
        <v>16900</v>
      </c>
    </row>
    <row r="1452" spans="1:16" ht="14.25">
      <c r="A1452" s="44">
        <v>1451</v>
      </c>
      <c r="B1452" s="1" t="s">
        <v>16914</v>
      </c>
      <c r="C1452" s="1" t="s">
        <v>16915</v>
      </c>
      <c r="D1452" s="1" t="s">
        <v>16916</v>
      </c>
      <c r="E1452" s="1" t="s">
        <v>16917</v>
      </c>
      <c r="F1452" s="1" t="s">
        <v>16918</v>
      </c>
      <c r="G1452" s="1" t="s">
        <v>16919</v>
      </c>
      <c r="H1452" s="1" t="s">
        <v>16920</v>
      </c>
      <c r="I1452" s="1" t="s">
        <v>16921</v>
      </c>
      <c r="J1452" s="1" t="s">
        <v>16922</v>
      </c>
      <c r="K1452" s="1" t="s">
        <v>16923</v>
      </c>
      <c r="L1452" s="1" t="s">
        <v>16924</v>
      </c>
      <c r="M1452" s="1" t="s">
        <v>16925</v>
      </c>
      <c r="N1452" s="1" t="s">
        <v>16926</v>
      </c>
      <c r="O1452" s="1" t="s">
        <v>16927</v>
      </c>
      <c r="P1452" s="1" t="s">
        <v>16914</v>
      </c>
    </row>
    <row r="1453" spans="1:16" ht="14.25">
      <c r="A1453" s="44">
        <v>1452</v>
      </c>
      <c r="B1453" s="1" t="s">
        <v>16928</v>
      </c>
      <c r="C1453" s="1" t="s">
        <v>16929</v>
      </c>
      <c r="D1453" s="1" t="s">
        <v>16930</v>
      </c>
      <c r="E1453" s="1" t="s">
        <v>16931</v>
      </c>
      <c r="F1453" s="1" t="s">
        <v>16932</v>
      </c>
      <c r="G1453" s="1" t="s">
        <v>16933</v>
      </c>
      <c r="H1453" s="1" t="s">
        <v>16934</v>
      </c>
      <c r="I1453" s="1" t="s">
        <v>16935</v>
      </c>
      <c r="J1453" s="1" t="s">
        <v>16936</v>
      </c>
      <c r="K1453" s="1" t="s">
        <v>16937</v>
      </c>
      <c r="L1453" s="1" t="s">
        <v>16938</v>
      </c>
      <c r="M1453" s="1" t="s">
        <v>16939</v>
      </c>
      <c r="N1453" s="1" t="s">
        <v>16940</v>
      </c>
      <c r="O1453" s="1" t="s">
        <v>16941</v>
      </c>
      <c r="P1453" s="1" t="s">
        <v>16928</v>
      </c>
    </row>
    <row r="1454" spans="1:16" ht="14.25">
      <c r="A1454" s="44">
        <v>1453</v>
      </c>
      <c r="B1454" s="1" t="s">
        <v>16942</v>
      </c>
      <c r="C1454" s="1" t="s">
        <v>16943</v>
      </c>
      <c r="D1454" s="1" t="s">
        <v>16944</v>
      </c>
      <c r="E1454" s="1" t="s">
        <v>16945</v>
      </c>
      <c r="F1454" s="1" t="s">
        <v>16946</v>
      </c>
      <c r="G1454" s="1" t="s">
        <v>16947</v>
      </c>
      <c r="H1454" s="1" t="s">
        <v>16948</v>
      </c>
      <c r="I1454" s="1" t="s">
        <v>16949</v>
      </c>
      <c r="J1454" s="1" t="s">
        <v>16950</v>
      </c>
      <c r="K1454" s="1" t="s">
        <v>16951</v>
      </c>
      <c r="L1454" s="1" t="s">
        <v>16952</v>
      </c>
      <c r="M1454" s="1" t="s">
        <v>16953</v>
      </c>
      <c r="N1454" s="1" t="s">
        <v>16954</v>
      </c>
      <c r="O1454" s="1" t="s">
        <v>16955</v>
      </c>
      <c r="P1454" s="1" t="s">
        <v>16942</v>
      </c>
    </row>
    <row r="1455" spans="1:16" ht="14.25">
      <c r="A1455" s="44">
        <v>1454</v>
      </c>
      <c r="B1455" s="1" t="s">
        <v>16956</v>
      </c>
      <c r="C1455" s="1" t="s">
        <v>16957</v>
      </c>
      <c r="D1455" s="1" t="s">
        <v>16958</v>
      </c>
      <c r="E1455" s="1" t="s">
        <v>4984</v>
      </c>
      <c r="F1455" s="1" t="s">
        <v>16959</v>
      </c>
      <c r="G1455" s="1" t="s">
        <v>16960</v>
      </c>
      <c r="H1455" s="1" t="s">
        <v>16961</v>
      </c>
      <c r="I1455" s="1" t="s">
        <v>16962</v>
      </c>
      <c r="J1455" s="1" t="s">
        <v>16963</v>
      </c>
      <c r="K1455" s="1" t="s">
        <v>16964</v>
      </c>
      <c r="L1455" s="1" t="s">
        <v>16965</v>
      </c>
      <c r="M1455" s="1" t="s">
        <v>16966</v>
      </c>
      <c r="N1455" s="1" t="s">
        <v>16967</v>
      </c>
      <c r="O1455" s="1" t="s">
        <v>16968</v>
      </c>
      <c r="P1455" s="1" t="s">
        <v>16956</v>
      </c>
    </row>
    <row r="1456" spans="1:16" ht="14.25">
      <c r="A1456" s="44">
        <v>1455</v>
      </c>
      <c r="B1456" s="1" t="s">
        <v>16969</v>
      </c>
      <c r="C1456" s="1" t="s">
        <v>16970</v>
      </c>
      <c r="D1456" s="1" t="s">
        <v>16971</v>
      </c>
      <c r="E1456" s="1" t="s">
        <v>16972</v>
      </c>
      <c r="F1456" s="1" t="s">
        <v>16973</v>
      </c>
      <c r="G1456" s="1" t="s">
        <v>16974</v>
      </c>
      <c r="H1456" s="1" t="s">
        <v>16975</v>
      </c>
      <c r="I1456" s="1" t="s">
        <v>16976</v>
      </c>
      <c r="J1456" s="1" t="s">
        <v>16977</v>
      </c>
      <c r="K1456" s="1" t="s">
        <v>16978</v>
      </c>
      <c r="L1456" s="1" t="s">
        <v>16979</v>
      </c>
      <c r="M1456" s="1" t="s">
        <v>16980</v>
      </c>
      <c r="N1456" s="1" t="s">
        <v>16981</v>
      </c>
      <c r="O1456" s="1" t="s">
        <v>16982</v>
      </c>
      <c r="P1456" s="1" t="s">
        <v>16969</v>
      </c>
    </row>
    <row r="1457" spans="1:16" ht="14.25">
      <c r="A1457" s="44">
        <v>1456</v>
      </c>
      <c r="B1457" s="1" t="s">
        <v>16983</v>
      </c>
      <c r="C1457" s="1" t="s">
        <v>16984</v>
      </c>
      <c r="D1457" s="1" t="s">
        <v>16985</v>
      </c>
      <c r="E1457" s="1" t="s">
        <v>16986</v>
      </c>
      <c r="F1457" s="1" t="s">
        <v>16987</v>
      </c>
      <c r="G1457" s="1" t="s">
        <v>16988</v>
      </c>
      <c r="H1457" s="1" t="s">
        <v>16989</v>
      </c>
      <c r="I1457" s="1" t="s">
        <v>16990</v>
      </c>
      <c r="J1457" s="1" t="s">
        <v>16991</v>
      </c>
      <c r="K1457" s="1" t="s">
        <v>16992</v>
      </c>
      <c r="L1457" s="1" t="s">
        <v>16993</v>
      </c>
      <c r="M1457" s="1" t="s">
        <v>16994</v>
      </c>
      <c r="N1457" s="1" t="s">
        <v>16995</v>
      </c>
      <c r="O1457" s="1" t="s">
        <v>16996</v>
      </c>
      <c r="P1457" s="1" t="s">
        <v>16983</v>
      </c>
    </row>
    <row r="1458" spans="1:16" ht="14.25">
      <c r="A1458" s="44">
        <v>1457</v>
      </c>
      <c r="B1458" s="1" t="s">
        <v>16997</v>
      </c>
      <c r="C1458" s="1" t="s">
        <v>16998</v>
      </c>
      <c r="D1458" s="1" t="s">
        <v>16999</v>
      </c>
      <c r="E1458" s="1" t="s">
        <v>17000</v>
      </c>
      <c r="F1458" s="1" t="s">
        <v>17001</v>
      </c>
      <c r="G1458" s="1" t="s">
        <v>17002</v>
      </c>
      <c r="H1458" s="1" t="s">
        <v>17003</v>
      </c>
      <c r="I1458" s="1" t="s">
        <v>17004</v>
      </c>
      <c r="J1458" s="1" t="s">
        <v>17005</v>
      </c>
      <c r="K1458" s="1" t="s">
        <v>17006</v>
      </c>
      <c r="L1458" s="1" t="s">
        <v>17007</v>
      </c>
      <c r="M1458" s="1" t="s">
        <v>17008</v>
      </c>
      <c r="N1458" s="1" t="s">
        <v>17009</v>
      </c>
      <c r="O1458" s="1" t="s">
        <v>17010</v>
      </c>
      <c r="P1458" s="1" t="s">
        <v>16997</v>
      </c>
    </row>
    <row r="1459" spans="1:16" ht="14.25">
      <c r="A1459" s="44">
        <v>1458</v>
      </c>
      <c r="B1459" s="1" t="s">
        <v>17011</v>
      </c>
      <c r="C1459" s="1" t="s">
        <v>17012</v>
      </c>
      <c r="D1459" s="1" t="s">
        <v>17013</v>
      </c>
      <c r="E1459" s="1" t="s">
        <v>17014</v>
      </c>
      <c r="F1459" s="1" t="s">
        <v>17015</v>
      </c>
      <c r="G1459" s="1" t="s">
        <v>17016</v>
      </c>
      <c r="H1459" s="1" t="s">
        <v>17017</v>
      </c>
      <c r="I1459" s="1" t="s">
        <v>17018</v>
      </c>
      <c r="J1459" s="1" t="s">
        <v>17019</v>
      </c>
      <c r="K1459" s="1" t="s">
        <v>17020</v>
      </c>
      <c r="L1459" s="1" t="s">
        <v>17021</v>
      </c>
      <c r="M1459" s="1" t="s">
        <v>17022</v>
      </c>
      <c r="N1459" s="1" t="s">
        <v>17023</v>
      </c>
      <c r="O1459" s="1" t="s">
        <v>17024</v>
      </c>
      <c r="P1459" s="1" t="s">
        <v>17011</v>
      </c>
    </row>
    <row r="1460" spans="1:16" ht="14.25">
      <c r="A1460" s="44">
        <v>1459</v>
      </c>
      <c r="B1460" s="1" t="s">
        <v>17025</v>
      </c>
      <c r="C1460" s="1" t="s">
        <v>17026</v>
      </c>
      <c r="D1460" s="1" t="s">
        <v>17027</v>
      </c>
      <c r="E1460" s="1" t="s">
        <v>17028</v>
      </c>
      <c r="F1460" s="1" t="s">
        <v>17029</v>
      </c>
      <c r="G1460" s="1" t="s">
        <v>17030</v>
      </c>
      <c r="H1460" s="1" t="s">
        <v>17031</v>
      </c>
      <c r="I1460" s="1" t="s">
        <v>17032</v>
      </c>
      <c r="J1460" s="1" t="s">
        <v>17033</v>
      </c>
      <c r="K1460" s="1" t="s">
        <v>17034</v>
      </c>
      <c r="L1460" s="1" t="s">
        <v>17035</v>
      </c>
      <c r="M1460" s="1" t="s">
        <v>17036</v>
      </c>
      <c r="N1460" s="1" t="s">
        <v>17037</v>
      </c>
      <c r="O1460" s="1" t="s">
        <v>17038</v>
      </c>
      <c r="P1460" s="1" t="s">
        <v>17025</v>
      </c>
    </row>
    <row r="1461" spans="1:16" ht="14.25">
      <c r="A1461" s="44">
        <v>1460</v>
      </c>
      <c r="B1461" s="1" t="s">
        <v>17039</v>
      </c>
      <c r="C1461" s="1" t="s">
        <v>17040</v>
      </c>
      <c r="D1461" s="1" t="s">
        <v>17041</v>
      </c>
      <c r="E1461" s="1" t="s">
        <v>17042</v>
      </c>
      <c r="F1461" s="1" t="s">
        <v>17043</v>
      </c>
      <c r="G1461" s="1" t="s">
        <v>17044</v>
      </c>
      <c r="H1461" s="1" t="s">
        <v>17045</v>
      </c>
      <c r="I1461" s="1" t="s">
        <v>17046</v>
      </c>
      <c r="J1461" s="1" t="s">
        <v>17047</v>
      </c>
      <c r="K1461" s="1" t="s">
        <v>17048</v>
      </c>
      <c r="L1461" s="1" t="s">
        <v>17049</v>
      </c>
      <c r="M1461" s="1" t="s">
        <v>17050</v>
      </c>
      <c r="N1461" s="1" t="s">
        <v>17051</v>
      </c>
      <c r="O1461" s="1" t="s">
        <v>17052</v>
      </c>
      <c r="P1461" s="1" t="s">
        <v>17039</v>
      </c>
    </row>
    <row r="1462" spans="1:16" ht="14.25">
      <c r="A1462" s="44">
        <v>1461</v>
      </c>
      <c r="B1462" s="1" t="s">
        <v>17053</v>
      </c>
      <c r="C1462" s="1" t="s">
        <v>17054</v>
      </c>
      <c r="D1462" s="1" t="s">
        <v>17055</v>
      </c>
      <c r="E1462" s="1" t="s">
        <v>17056</v>
      </c>
      <c r="F1462" s="1" t="s">
        <v>17057</v>
      </c>
      <c r="G1462" s="1" t="s">
        <v>17058</v>
      </c>
      <c r="H1462" s="1" t="s">
        <v>17059</v>
      </c>
      <c r="I1462" s="1" t="s">
        <v>17060</v>
      </c>
      <c r="J1462" s="1" t="s">
        <v>17061</v>
      </c>
      <c r="K1462" s="1" t="s">
        <v>17062</v>
      </c>
      <c r="L1462" s="1" t="s">
        <v>17063</v>
      </c>
      <c r="M1462" s="1" t="s">
        <v>17064</v>
      </c>
      <c r="N1462" s="1" t="s">
        <v>17065</v>
      </c>
      <c r="O1462" s="1" t="s">
        <v>17066</v>
      </c>
      <c r="P1462" s="1" t="s">
        <v>17053</v>
      </c>
    </row>
    <row r="1463" spans="1:16" ht="14.25">
      <c r="A1463" s="44">
        <v>1462</v>
      </c>
      <c r="B1463" s="1" t="s">
        <v>17067</v>
      </c>
      <c r="C1463" s="1" t="s">
        <v>17068</v>
      </c>
      <c r="D1463" s="1" t="s">
        <v>17069</v>
      </c>
      <c r="E1463" s="1" t="s">
        <v>17070</v>
      </c>
      <c r="F1463" s="1" t="s">
        <v>17071</v>
      </c>
      <c r="G1463" s="1" t="s">
        <v>17072</v>
      </c>
      <c r="H1463" s="1" t="s">
        <v>17073</v>
      </c>
      <c r="I1463" s="1" t="s">
        <v>17074</v>
      </c>
      <c r="J1463" s="1" t="s">
        <v>17075</v>
      </c>
      <c r="K1463" s="1" t="s">
        <v>17076</v>
      </c>
      <c r="L1463" s="1" t="s">
        <v>17077</v>
      </c>
      <c r="M1463" s="1" t="s">
        <v>17078</v>
      </c>
      <c r="N1463" s="1" t="s">
        <v>17079</v>
      </c>
      <c r="O1463" s="1" t="s">
        <v>17080</v>
      </c>
      <c r="P1463" s="1" t="s">
        <v>17067</v>
      </c>
    </row>
    <row r="1464" spans="1:16" ht="14.25">
      <c r="A1464" s="44">
        <v>1463</v>
      </c>
      <c r="B1464" s="1" t="s">
        <v>17081</v>
      </c>
      <c r="C1464" s="1" t="s">
        <v>17082</v>
      </c>
      <c r="D1464" s="1" t="s">
        <v>17083</v>
      </c>
      <c r="E1464" s="1" t="s">
        <v>17084</v>
      </c>
      <c r="F1464" s="1" t="s">
        <v>17085</v>
      </c>
      <c r="G1464" s="1" t="s">
        <v>17086</v>
      </c>
      <c r="H1464" s="1" t="s">
        <v>17087</v>
      </c>
      <c r="I1464" s="1" t="s">
        <v>17088</v>
      </c>
      <c r="J1464" s="1" t="s">
        <v>17089</v>
      </c>
      <c r="K1464" s="1" t="s">
        <v>17090</v>
      </c>
      <c r="L1464" s="1" t="s">
        <v>17091</v>
      </c>
      <c r="M1464" s="1" t="s">
        <v>17092</v>
      </c>
      <c r="N1464" s="1" t="s">
        <v>17093</v>
      </c>
      <c r="O1464" s="1" t="s">
        <v>17094</v>
      </c>
      <c r="P1464" s="1" t="s">
        <v>17081</v>
      </c>
    </row>
    <row r="1465" spans="1:16" ht="14.25">
      <c r="A1465" s="44">
        <v>1464</v>
      </c>
      <c r="B1465" s="1" t="s">
        <v>17095</v>
      </c>
      <c r="C1465" s="1" t="s">
        <v>17096</v>
      </c>
      <c r="D1465" s="1" t="s">
        <v>17097</v>
      </c>
      <c r="E1465" s="1" t="s">
        <v>17098</v>
      </c>
      <c r="F1465" s="1" t="s">
        <v>17099</v>
      </c>
      <c r="G1465" s="1" t="s">
        <v>17100</v>
      </c>
      <c r="H1465" s="1" t="s">
        <v>17101</v>
      </c>
      <c r="I1465" s="1" t="s">
        <v>17102</v>
      </c>
      <c r="J1465" s="1" t="s">
        <v>17103</v>
      </c>
      <c r="K1465" s="1" t="s">
        <v>17104</v>
      </c>
      <c r="L1465" s="1" t="s">
        <v>17105</v>
      </c>
      <c r="M1465" s="1" t="s">
        <v>17106</v>
      </c>
      <c r="N1465" s="1" t="s">
        <v>17107</v>
      </c>
      <c r="O1465" s="1" t="s">
        <v>17108</v>
      </c>
      <c r="P1465" s="1" t="s">
        <v>17095</v>
      </c>
    </row>
    <row r="1466" spans="1:16" ht="14.25">
      <c r="A1466" s="44">
        <v>1465</v>
      </c>
      <c r="B1466" s="1" t="s">
        <v>17109</v>
      </c>
      <c r="C1466" s="1" t="s">
        <v>17110</v>
      </c>
      <c r="D1466" s="1" t="s">
        <v>17111</v>
      </c>
      <c r="E1466" s="1" t="s">
        <v>17112</v>
      </c>
      <c r="F1466" s="1" t="s">
        <v>17113</v>
      </c>
      <c r="G1466" s="1" t="s">
        <v>17114</v>
      </c>
      <c r="H1466" s="1" t="s">
        <v>17115</v>
      </c>
      <c r="I1466" s="1" t="s">
        <v>17116</v>
      </c>
      <c r="J1466" s="1" t="s">
        <v>17117</v>
      </c>
      <c r="K1466" s="1" t="s">
        <v>17118</v>
      </c>
      <c r="L1466" s="1" t="s">
        <v>17119</v>
      </c>
      <c r="M1466" s="1" t="s">
        <v>17120</v>
      </c>
      <c r="N1466" s="1" t="s">
        <v>17121</v>
      </c>
      <c r="O1466" s="1" t="s">
        <v>17122</v>
      </c>
      <c r="P1466" s="1" t="s">
        <v>17109</v>
      </c>
    </row>
    <row r="1467" spans="1:16" ht="14.25">
      <c r="A1467" s="44">
        <v>1466</v>
      </c>
      <c r="B1467" s="1" t="s">
        <v>17123</v>
      </c>
      <c r="C1467" s="1" t="s">
        <v>17124</v>
      </c>
      <c r="D1467" s="1" t="s">
        <v>17125</v>
      </c>
      <c r="E1467" s="1" t="s">
        <v>17126</v>
      </c>
      <c r="F1467" s="1" t="s">
        <v>17127</v>
      </c>
      <c r="G1467" s="1" t="s">
        <v>17128</v>
      </c>
      <c r="H1467" s="1" t="s">
        <v>17129</v>
      </c>
      <c r="I1467" s="1" t="s">
        <v>17130</v>
      </c>
      <c r="J1467" s="1" t="s">
        <v>17131</v>
      </c>
      <c r="K1467" s="1" t="s">
        <v>17132</v>
      </c>
      <c r="L1467" s="1" t="s">
        <v>17133</v>
      </c>
      <c r="M1467" s="1" t="s">
        <v>17134</v>
      </c>
      <c r="N1467" s="1" t="s">
        <v>17135</v>
      </c>
      <c r="O1467" s="1" t="s">
        <v>17136</v>
      </c>
      <c r="P1467" s="1" t="s">
        <v>17123</v>
      </c>
    </row>
    <row r="1468" spans="1:16" ht="14.25">
      <c r="A1468" s="44">
        <v>1467</v>
      </c>
      <c r="B1468" s="1" t="s">
        <v>17137</v>
      </c>
      <c r="C1468" s="1" t="s">
        <v>17138</v>
      </c>
      <c r="D1468" s="1" t="s">
        <v>17139</v>
      </c>
      <c r="E1468" s="1" t="s">
        <v>17140</v>
      </c>
      <c r="F1468" s="1" t="s">
        <v>17141</v>
      </c>
      <c r="G1468" s="1" t="s">
        <v>17142</v>
      </c>
      <c r="H1468" s="1" t="s">
        <v>17143</v>
      </c>
      <c r="I1468" s="1" t="s">
        <v>17144</v>
      </c>
      <c r="J1468" s="1" t="s">
        <v>17145</v>
      </c>
      <c r="K1468" s="1" t="s">
        <v>17146</v>
      </c>
      <c r="L1468" s="1" t="s">
        <v>17147</v>
      </c>
      <c r="M1468" s="1" t="s">
        <v>17148</v>
      </c>
      <c r="N1468" s="1" t="s">
        <v>17148</v>
      </c>
      <c r="O1468" s="1" t="s">
        <v>17146</v>
      </c>
      <c r="P1468" s="1" t="s">
        <v>17137</v>
      </c>
    </row>
    <row r="1469" spans="1:16" ht="14.25">
      <c r="A1469" s="44">
        <v>1468</v>
      </c>
      <c r="B1469" s="1" t="s">
        <v>17149</v>
      </c>
      <c r="C1469" s="1" t="s">
        <v>17150</v>
      </c>
      <c r="D1469" s="1" t="s">
        <v>17151</v>
      </c>
      <c r="E1469" s="1" t="s">
        <v>17152</v>
      </c>
      <c r="F1469" s="1" t="s">
        <v>17153</v>
      </c>
      <c r="G1469" s="1" t="s">
        <v>17154</v>
      </c>
      <c r="H1469" s="1" t="s">
        <v>17155</v>
      </c>
      <c r="I1469" s="1" t="s">
        <v>17156</v>
      </c>
      <c r="J1469" s="1" t="s">
        <v>17157</v>
      </c>
      <c r="K1469" s="1" t="s">
        <v>17158</v>
      </c>
      <c r="L1469" s="1" t="s">
        <v>17159</v>
      </c>
      <c r="M1469" s="1" t="s">
        <v>17160</v>
      </c>
      <c r="N1469" s="1" t="s">
        <v>17160</v>
      </c>
      <c r="O1469" s="1" t="s">
        <v>17158</v>
      </c>
      <c r="P1469" s="1" t="s">
        <v>17149</v>
      </c>
    </row>
    <row r="1470" spans="1:16" ht="14.25">
      <c r="A1470" s="44">
        <v>1469</v>
      </c>
      <c r="B1470" s="1" t="s">
        <v>17161</v>
      </c>
      <c r="C1470" s="1" t="s">
        <v>17162</v>
      </c>
      <c r="D1470" s="1" t="s">
        <v>17163</v>
      </c>
      <c r="E1470" s="1" t="s">
        <v>17164</v>
      </c>
      <c r="F1470" s="1" t="s">
        <v>17165</v>
      </c>
      <c r="G1470" s="1" t="s">
        <v>17166</v>
      </c>
      <c r="H1470" s="1" t="s">
        <v>17167</v>
      </c>
      <c r="I1470" s="1" t="s">
        <v>17168</v>
      </c>
      <c r="J1470" s="1" t="s">
        <v>17169</v>
      </c>
      <c r="K1470" s="1" t="s">
        <v>17170</v>
      </c>
      <c r="L1470" s="1" t="s">
        <v>17171</v>
      </c>
      <c r="M1470" s="1" t="s">
        <v>17172</v>
      </c>
      <c r="N1470" s="1" t="s">
        <v>17173</v>
      </c>
      <c r="O1470" s="1" t="s">
        <v>17174</v>
      </c>
      <c r="P1470" s="1" t="s">
        <v>17161</v>
      </c>
    </row>
    <row r="1471" spans="1:16" ht="14.25">
      <c r="A1471" s="44">
        <v>1470</v>
      </c>
      <c r="B1471" s="1" t="s">
        <v>17175</v>
      </c>
      <c r="C1471" s="1" t="s">
        <v>17176</v>
      </c>
      <c r="D1471" s="1" t="s">
        <v>17177</v>
      </c>
      <c r="E1471" s="1" t="s">
        <v>17178</v>
      </c>
      <c r="F1471" s="1" t="s">
        <v>17179</v>
      </c>
      <c r="G1471" s="1" t="s">
        <v>17180</v>
      </c>
      <c r="H1471" s="1" t="s">
        <v>17181</v>
      </c>
      <c r="I1471" s="1" t="s">
        <v>17182</v>
      </c>
      <c r="J1471" s="1" t="s">
        <v>17183</v>
      </c>
      <c r="K1471" s="1" t="s">
        <v>17184</v>
      </c>
      <c r="L1471" s="1" t="s">
        <v>17185</v>
      </c>
      <c r="M1471" s="1" t="s">
        <v>17186</v>
      </c>
      <c r="N1471" s="1" t="s">
        <v>17187</v>
      </c>
      <c r="O1471" s="1" t="s">
        <v>17188</v>
      </c>
      <c r="P1471" s="1" t="s">
        <v>17175</v>
      </c>
    </row>
    <row r="1472" spans="1:16" ht="14.25">
      <c r="A1472" s="44">
        <v>1471</v>
      </c>
      <c r="B1472" s="1" t="s">
        <v>17189</v>
      </c>
      <c r="C1472" s="1" t="s">
        <v>17190</v>
      </c>
      <c r="D1472" s="1" t="s">
        <v>17191</v>
      </c>
      <c r="E1472" s="1" t="s">
        <v>17192</v>
      </c>
      <c r="F1472" s="1" t="s">
        <v>17193</v>
      </c>
      <c r="G1472" s="1" t="s">
        <v>17194</v>
      </c>
      <c r="H1472" s="1" t="s">
        <v>17195</v>
      </c>
      <c r="I1472" s="1" t="s">
        <v>17196</v>
      </c>
      <c r="J1472" s="1" t="s">
        <v>17197</v>
      </c>
      <c r="K1472" s="1" t="s">
        <v>17198</v>
      </c>
      <c r="L1472" s="1" t="s">
        <v>17199</v>
      </c>
      <c r="M1472" s="1" t="s">
        <v>17200</v>
      </c>
      <c r="N1472" s="1" t="s">
        <v>17201</v>
      </c>
      <c r="O1472" s="1" t="s">
        <v>17202</v>
      </c>
      <c r="P1472" s="1" t="s">
        <v>17189</v>
      </c>
    </row>
    <row r="1473" spans="1:16" ht="14.25">
      <c r="A1473" s="44">
        <v>1472</v>
      </c>
      <c r="B1473" s="1" t="s">
        <v>17203</v>
      </c>
      <c r="C1473" s="1" t="s">
        <v>17204</v>
      </c>
      <c r="D1473" s="1" t="s">
        <v>17205</v>
      </c>
      <c r="E1473" s="1" t="s">
        <v>17206</v>
      </c>
      <c r="F1473" s="1" t="s">
        <v>17207</v>
      </c>
      <c r="G1473" s="1" t="s">
        <v>17208</v>
      </c>
      <c r="H1473" s="1" t="s">
        <v>17209</v>
      </c>
      <c r="I1473" s="1" t="s">
        <v>17210</v>
      </c>
      <c r="J1473" s="1" t="s">
        <v>17211</v>
      </c>
      <c r="K1473" s="1" t="s">
        <v>17212</v>
      </c>
      <c r="L1473" s="1" t="s">
        <v>17213</v>
      </c>
      <c r="M1473" s="1" t="s">
        <v>17214</v>
      </c>
      <c r="N1473" s="1" t="s">
        <v>17215</v>
      </c>
      <c r="O1473" s="1" t="s">
        <v>17216</v>
      </c>
      <c r="P1473" s="1" t="s">
        <v>17203</v>
      </c>
    </row>
    <row r="1474" spans="1:16" ht="14.25">
      <c r="A1474" s="44">
        <v>1473</v>
      </c>
      <c r="B1474" s="1" t="s">
        <v>17217</v>
      </c>
      <c r="C1474" s="1" t="s">
        <v>17218</v>
      </c>
      <c r="D1474" s="1" t="s">
        <v>17219</v>
      </c>
      <c r="E1474" s="1" t="s">
        <v>17220</v>
      </c>
      <c r="F1474" s="1" t="s">
        <v>17221</v>
      </c>
      <c r="G1474" s="1" t="s">
        <v>17222</v>
      </c>
      <c r="H1474" s="1" t="s">
        <v>17223</v>
      </c>
      <c r="I1474" s="1" t="s">
        <v>17224</v>
      </c>
      <c r="J1474" s="1" t="s">
        <v>17225</v>
      </c>
      <c r="K1474" s="1" t="s">
        <v>17226</v>
      </c>
      <c r="L1474" s="1" t="s">
        <v>17227</v>
      </c>
      <c r="M1474" s="1" t="s">
        <v>17228</v>
      </c>
      <c r="N1474" s="1" t="s">
        <v>17229</v>
      </c>
      <c r="O1474" s="1" t="s">
        <v>17230</v>
      </c>
      <c r="P1474" s="1" t="s">
        <v>17217</v>
      </c>
    </row>
    <row r="1475" spans="1:16" ht="14.25">
      <c r="A1475" s="44">
        <v>1474</v>
      </c>
      <c r="B1475" s="1" t="s">
        <v>17231</v>
      </c>
      <c r="C1475" s="1" t="s">
        <v>17232</v>
      </c>
      <c r="D1475" s="1" t="s">
        <v>17233</v>
      </c>
      <c r="E1475" s="1" t="s">
        <v>17234</v>
      </c>
      <c r="F1475" s="1" t="s">
        <v>17235</v>
      </c>
      <c r="G1475" s="1" t="s">
        <v>17236</v>
      </c>
      <c r="H1475" s="1" t="s">
        <v>17237</v>
      </c>
      <c r="I1475" s="1" t="s">
        <v>17238</v>
      </c>
      <c r="J1475" s="1" t="s">
        <v>17239</v>
      </c>
      <c r="K1475" s="1" t="s">
        <v>17240</v>
      </c>
      <c r="L1475" s="1" t="s">
        <v>17241</v>
      </c>
      <c r="M1475" s="1" t="s">
        <v>17242</v>
      </c>
      <c r="N1475" s="1" t="s">
        <v>17243</v>
      </c>
      <c r="O1475" s="1" t="s">
        <v>17244</v>
      </c>
      <c r="P1475" s="1" t="s">
        <v>17231</v>
      </c>
    </row>
    <row r="1476" spans="1:16" ht="14.25">
      <c r="A1476" s="44">
        <v>1475</v>
      </c>
      <c r="B1476" s="1" t="s">
        <v>17245</v>
      </c>
      <c r="C1476" s="1" t="s">
        <v>17246</v>
      </c>
      <c r="D1476" s="1" t="s">
        <v>17247</v>
      </c>
      <c r="E1476" s="1" t="s">
        <v>17248</v>
      </c>
      <c r="F1476" s="1" t="s">
        <v>17249</v>
      </c>
      <c r="G1476" s="1" t="s">
        <v>17250</v>
      </c>
      <c r="H1476" s="1" t="s">
        <v>17251</v>
      </c>
      <c r="I1476" s="1" t="s">
        <v>17252</v>
      </c>
      <c r="J1476" s="1" t="s">
        <v>17253</v>
      </c>
      <c r="K1476" s="1" t="s">
        <v>17254</v>
      </c>
      <c r="L1476" s="1" t="s">
        <v>17255</v>
      </c>
      <c r="M1476" s="1" t="s">
        <v>17256</v>
      </c>
      <c r="N1476" s="1" t="s">
        <v>17257</v>
      </c>
      <c r="O1476" s="1" t="s">
        <v>17258</v>
      </c>
      <c r="P1476" s="1" t="s">
        <v>17245</v>
      </c>
    </row>
    <row r="1477" spans="1:16" ht="14.25">
      <c r="A1477" s="44">
        <v>1476</v>
      </c>
      <c r="B1477" s="1" t="s">
        <v>17259</v>
      </c>
      <c r="C1477" s="1" t="s">
        <v>17260</v>
      </c>
      <c r="D1477" s="1" t="s">
        <v>17261</v>
      </c>
      <c r="E1477" s="1" t="s">
        <v>17262</v>
      </c>
      <c r="F1477" s="1" t="s">
        <v>17263</v>
      </c>
      <c r="G1477" s="1" t="s">
        <v>17264</v>
      </c>
      <c r="H1477" s="1" t="s">
        <v>17265</v>
      </c>
      <c r="I1477" s="1" t="s">
        <v>17266</v>
      </c>
      <c r="J1477" s="1" t="s">
        <v>17267</v>
      </c>
      <c r="K1477" s="1" t="s">
        <v>17268</v>
      </c>
      <c r="L1477" s="1" t="s">
        <v>17269</v>
      </c>
      <c r="M1477" s="1" t="s">
        <v>17270</v>
      </c>
      <c r="N1477" s="1" t="s">
        <v>17271</v>
      </c>
      <c r="O1477" s="1" t="s">
        <v>17272</v>
      </c>
      <c r="P1477" s="1" t="s">
        <v>17259</v>
      </c>
    </row>
    <row r="1478" spans="1:16" ht="14.25">
      <c r="A1478" s="44">
        <v>1477</v>
      </c>
      <c r="B1478" s="1" t="s">
        <v>17273</v>
      </c>
      <c r="C1478" s="1" t="s">
        <v>17274</v>
      </c>
      <c r="D1478" s="1" t="s">
        <v>17275</v>
      </c>
      <c r="E1478" s="1" t="s">
        <v>17276</v>
      </c>
      <c r="F1478" s="1" t="s">
        <v>17277</v>
      </c>
      <c r="G1478" s="1" t="s">
        <v>17278</v>
      </c>
      <c r="H1478" s="1" t="s">
        <v>17279</v>
      </c>
      <c r="I1478" s="1" t="s">
        <v>17280</v>
      </c>
      <c r="J1478" s="1" t="s">
        <v>17281</v>
      </c>
      <c r="K1478" s="1" t="s">
        <v>17282</v>
      </c>
      <c r="L1478" s="1" t="s">
        <v>17283</v>
      </c>
      <c r="M1478" s="1" t="s">
        <v>17284</v>
      </c>
      <c r="N1478" s="1" t="s">
        <v>17285</v>
      </c>
      <c r="O1478" s="1" t="s">
        <v>17286</v>
      </c>
      <c r="P1478" s="1" t="s">
        <v>17273</v>
      </c>
    </row>
    <row r="1479" spans="1:16" ht="14.25">
      <c r="A1479" s="44">
        <v>1478</v>
      </c>
      <c r="B1479" s="1" t="s">
        <v>17287</v>
      </c>
      <c r="C1479" s="1" t="s">
        <v>17288</v>
      </c>
      <c r="D1479" s="1" t="s">
        <v>17289</v>
      </c>
      <c r="E1479" s="1" t="s">
        <v>17290</v>
      </c>
      <c r="F1479" s="1" t="s">
        <v>17291</v>
      </c>
      <c r="G1479" s="1" t="s">
        <v>17292</v>
      </c>
      <c r="H1479" s="1" t="s">
        <v>17293</v>
      </c>
      <c r="I1479" s="1" t="s">
        <v>17294</v>
      </c>
      <c r="J1479" s="1" t="s">
        <v>17295</v>
      </c>
      <c r="K1479" s="1" t="s">
        <v>17296</v>
      </c>
      <c r="L1479" s="1" t="s">
        <v>17297</v>
      </c>
      <c r="M1479" s="1" t="s">
        <v>17298</v>
      </c>
      <c r="N1479" s="1" t="s">
        <v>17299</v>
      </c>
      <c r="O1479" s="1" t="s">
        <v>17300</v>
      </c>
      <c r="P1479" s="1" t="s">
        <v>17287</v>
      </c>
    </row>
    <row r="1480" spans="1:16" ht="14.25">
      <c r="A1480" s="44">
        <v>1479</v>
      </c>
      <c r="B1480" s="1" t="s">
        <v>17301</v>
      </c>
      <c r="C1480" s="1" t="s">
        <v>17302</v>
      </c>
      <c r="D1480" s="1" t="s">
        <v>17303</v>
      </c>
      <c r="E1480" s="1" t="s">
        <v>17304</v>
      </c>
      <c r="F1480" s="1" t="s">
        <v>17305</v>
      </c>
      <c r="G1480" s="1" t="s">
        <v>17306</v>
      </c>
      <c r="H1480" s="1" t="s">
        <v>17307</v>
      </c>
      <c r="I1480" s="1" t="s">
        <v>17308</v>
      </c>
      <c r="J1480" s="1" t="s">
        <v>17309</v>
      </c>
      <c r="K1480" s="1" t="s">
        <v>17310</v>
      </c>
      <c r="L1480" s="1" t="s">
        <v>17311</v>
      </c>
      <c r="M1480" s="1" t="s">
        <v>17312</v>
      </c>
      <c r="N1480" s="1" t="s">
        <v>17313</v>
      </c>
      <c r="O1480" s="1" t="s">
        <v>17314</v>
      </c>
      <c r="P1480" s="1" t="s">
        <v>17301</v>
      </c>
    </row>
    <row r="1481" spans="1:16" ht="14.25">
      <c r="A1481" s="44">
        <v>1480</v>
      </c>
      <c r="B1481" s="1" t="s">
        <v>17315</v>
      </c>
      <c r="C1481" s="1" t="s">
        <v>17316</v>
      </c>
      <c r="D1481" s="1" t="s">
        <v>17317</v>
      </c>
      <c r="E1481" s="1" t="s">
        <v>17318</v>
      </c>
      <c r="F1481" s="1" t="s">
        <v>17319</v>
      </c>
      <c r="G1481" s="1" t="s">
        <v>17320</v>
      </c>
      <c r="H1481" s="1" t="s">
        <v>1913</v>
      </c>
      <c r="I1481" s="1" t="s">
        <v>17321</v>
      </c>
      <c r="J1481" s="1" t="s">
        <v>1914</v>
      </c>
      <c r="K1481" s="1" t="s">
        <v>17322</v>
      </c>
      <c r="L1481" s="1" t="s">
        <v>1916</v>
      </c>
      <c r="M1481" s="1" t="s">
        <v>1916</v>
      </c>
      <c r="N1481" s="1" t="s">
        <v>1916</v>
      </c>
      <c r="O1481" s="1" t="s">
        <v>1917</v>
      </c>
      <c r="P1481" s="1" t="s">
        <v>17315</v>
      </c>
    </row>
    <row r="1482" spans="1:16" ht="14.25">
      <c r="A1482" s="44">
        <v>1481</v>
      </c>
      <c r="B1482" s="1" t="s">
        <v>17323</v>
      </c>
      <c r="C1482" s="1" t="s">
        <v>17324</v>
      </c>
      <c r="D1482" s="1" t="s">
        <v>17325</v>
      </c>
      <c r="E1482" s="1" t="s">
        <v>17326</v>
      </c>
      <c r="F1482" s="1" t="s">
        <v>17327</v>
      </c>
      <c r="G1482" s="1" t="s">
        <v>17328</v>
      </c>
      <c r="H1482" s="1" t="s">
        <v>17329</v>
      </c>
      <c r="I1482" s="1" t="s">
        <v>17330</v>
      </c>
      <c r="J1482" s="1" t="s">
        <v>17331</v>
      </c>
      <c r="K1482" s="1" t="s">
        <v>17332</v>
      </c>
      <c r="L1482" s="1" t="s">
        <v>17333</v>
      </c>
      <c r="M1482" s="1" t="s">
        <v>17334</v>
      </c>
      <c r="N1482" s="1" t="s">
        <v>17335</v>
      </c>
      <c r="O1482" s="1" t="s">
        <v>17336</v>
      </c>
      <c r="P1482" s="1" t="s">
        <v>17323</v>
      </c>
    </row>
    <row r="1483" spans="1:16" ht="14.25">
      <c r="A1483" s="44">
        <v>1482</v>
      </c>
      <c r="B1483" s="1" t="s">
        <v>17337</v>
      </c>
      <c r="C1483" s="1" t="s">
        <v>17338</v>
      </c>
      <c r="D1483" s="1" t="s">
        <v>17339</v>
      </c>
      <c r="E1483" s="1" t="s">
        <v>17340</v>
      </c>
      <c r="F1483" s="1" t="s">
        <v>17341</v>
      </c>
      <c r="G1483" s="1" t="s">
        <v>17342</v>
      </c>
      <c r="H1483" s="1" t="s">
        <v>17343</v>
      </c>
      <c r="I1483" s="1" t="s">
        <v>17344</v>
      </c>
      <c r="J1483" s="1" t="s">
        <v>17345</v>
      </c>
      <c r="K1483" s="1" t="s">
        <v>17346</v>
      </c>
      <c r="L1483" s="1" t="s">
        <v>17347</v>
      </c>
      <c r="M1483" s="1" t="s">
        <v>17348</v>
      </c>
      <c r="N1483" s="1" t="s">
        <v>17349</v>
      </c>
      <c r="O1483" s="1" t="s">
        <v>17350</v>
      </c>
      <c r="P1483" s="1" t="s">
        <v>17337</v>
      </c>
    </row>
    <row r="1484" spans="1:16" ht="14.25">
      <c r="A1484" s="44">
        <v>1483</v>
      </c>
      <c r="B1484" s="1" t="s">
        <v>17351</v>
      </c>
      <c r="C1484" s="1" t="s">
        <v>17352</v>
      </c>
      <c r="D1484" s="1" t="s">
        <v>17353</v>
      </c>
      <c r="E1484" s="1" t="s">
        <v>17354</v>
      </c>
      <c r="F1484" s="1" t="s">
        <v>17355</v>
      </c>
      <c r="G1484" s="1" t="s">
        <v>17356</v>
      </c>
      <c r="H1484" s="1" t="s">
        <v>17357</v>
      </c>
      <c r="I1484" s="1" t="s">
        <v>17358</v>
      </c>
      <c r="J1484" s="1" t="s">
        <v>17359</v>
      </c>
      <c r="K1484" s="1" t="s">
        <v>17360</v>
      </c>
      <c r="L1484" s="1" t="s">
        <v>17361</v>
      </c>
      <c r="M1484" s="1" t="s">
        <v>17362</v>
      </c>
      <c r="N1484" s="1" t="s">
        <v>17363</v>
      </c>
      <c r="O1484" s="1" t="s">
        <v>17364</v>
      </c>
      <c r="P1484" s="1" t="s">
        <v>17351</v>
      </c>
    </row>
    <row r="1485" spans="1:16" ht="14.25">
      <c r="A1485" s="44">
        <v>1484</v>
      </c>
      <c r="B1485" s="1" t="s">
        <v>17365</v>
      </c>
      <c r="C1485" s="1" t="s">
        <v>17366</v>
      </c>
      <c r="D1485" s="1" t="s">
        <v>17367</v>
      </c>
      <c r="E1485" s="1" t="s">
        <v>17368</v>
      </c>
      <c r="F1485" s="1" t="s">
        <v>17369</v>
      </c>
      <c r="G1485" s="1" t="s">
        <v>17370</v>
      </c>
      <c r="H1485" s="1" t="s">
        <v>17371</v>
      </c>
      <c r="I1485" s="1" t="s">
        <v>17372</v>
      </c>
      <c r="J1485" s="1" t="s">
        <v>17373</v>
      </c>
      <c r="K1485" s="1" t="s">
        <v>17374</v>
      </c>
      <c r="L1485" s="1" t="s">
        <v>17375</v>
      </c>
      <c r="M1485" s="1" t="s">
        <v>17376</v>
      </c>
      <c r="N1485" s="1" t="s">
        <v>17377</v>
      </c>
      <c r="O1485" s="1" t="s">
        <v>17378</v>
      </c>
      <c r="P1485" s="1" t="s">
        <v>17365</v>
      </c>
    </row>
    <row r="1486" spans="1:16" ht="14.25">
      <c r="A1486" s="44">
        <v>1485</v>
      </c>
      <c r="B1486" s="1" t="s">
        <v>17379</v>
      </c>
      <c r="C1486" s="1" t="s">
        <v>17380</v>
      </c>
      <c r="D1486" s="1" t="s">
        <v>17381</v>
      </c>
      <c r="E1486" s="1" t="s">
        <v>17382</v>
      </c>
      <c r="F1486" s="1" t="s">
        <v>17383</v>
      </c>
      <c r="G1486" s="1" t="s">
        <v>17384</v>
      </c>
      <c r="H1486" s="1" t="s">
        <v>17385</v>
      </c>
      <c r="I1486" s="1" t="s">
        <v>17386</v>
      </c>
      <c r="J1486" s="1" t="s">
        <v>17387</v>
      </c>
      <c r="K1486" s="1" t="s">
        <v>17388</v>
      </c>
      <c r="L1486" s="1" t="s">
        <v>17389</v>
      </c>
      <c r="M1486" s="1" t="s">
        <v>17390</v>
      </c>
      <c r="N1486" s="1" t="s">
        <v>17391</v>
      </c>
      <c r="O1486" s="1" t="s">
        <v>17392</v>
      </c>
      <c r="P1486" s="1" t="s">
        <v>17379</v>
      </c>
    </row>
    <row r="1487" spans="1:16" ht="14.25">
      <c r="A1487" s="44">
        <v>1486</v>
      </c>
      <c r="B1487" s="1" t="s">
        <v>17393</v>
      </c>
      <c r="C1487" s="1" t="s">
        <v>17394</v>
      </c>
      <c r="D1487" s="1" t="s">
        <v>17395</v>
      </c>
      <c r="E1487" s="1" t="s">
        <v>17396</v>
      </c>
      <c r="F1487" s="1" t="s">
        <v>17397</v>
      </c>
      <c r="G1487" s="1" t="s">
        <v>17398</v>
      </c>
      <c r="H1487" s="1" t="s">
        <v>17399</v>
      </c>
      <c r="I1487" s="1" t="s">
        <v>17400</v>
      </c>
      <c r="J1487" s="1" t="s">
        <v>17401</v>
      </c>
      <c r="K1487" s="1" t="s">
        <v>5557</v>
      </c>
      <c r="L1487" s="1" t="s">
        <v>17402</v>
      </c>
      <c r="M1487" s="1" t="s">
        <v>17403</v>
      </c>
      <c r="N1487" s="1" t="s">
        <v>17404</v>
      </c>
      <c r="O1487" s="1" t="s">
        <v>17405</v>
      </c>
      <c r="P1487" s="1" t="s">
        <v>17393</v>
      </c>
    </row>
    <row r="1488" spans="1:16" ht="14.25">
      <c r="A1488" s="44">
        <v>1487</v>
      </c>
      <c r="B1488" s="1" t="s">
        <v>17406</v>
      </c>
      <c r="C1488" s="1" t="s">
        <v>17407</v>
      </c>
      <c r="D1488" s="1" t="s">
        <v>17408</v>
      </c>
      <c r="E1488" s="1" t="s">
        <v>17409</v>
      </c>
      <c r="F1488" s="1" t="s">
        <v>17410</v>
      </c>
      <c r="G1488" s="1" t="s">
        <v>17411</v>
      </c>
      <c r="H1488" s="1" t="s">
        <v>17412</v>
      </c>
      <c r="I1488" s="1" t="s">
        <v>17410</v>
      </c>
      <c r="J1488" s="1" t="s">
        <v>17413</v>
      </c>
      <c r="K1488" s="1" t="s">
        <v>17414</v>
      </c>
      <c r="L1488" s="1" t="s">
        <v>17415</v>
      </c>
      <c r="M1488" s="1" t="s">
        <v>17415</v>
      </c>
      <c r="N1488" s="1" t="s">
        <v>17416</v>
      </c>
      <c r="O1488" s="1" t="s">
        <v>17417</v>
      </c>
      <c r="P1488" s="1" t="s">
        <v>17406</v>
      </c>
    </row>
    <row r="1489" spans="1:16" ht="14.25">
      <c r="A1489" s="44">
        <v>1488</v>
      </c>
      <c r="B1489" s="1" t="s">
        <v>17418</v>
      </c>
      <c r="C1489" s="1" t="s">
        <v>17419</v>
      </c>
      <c r="D1489" s="1" t="s">
        <v>17420</v>
      </c>
      <c r="E1489" s="1" t="s">
        <v>17421</v>
      </c>
      <c r="F1489" s="1" t="s">
        <v>17422</v>
      </c>
      <c r="G1489" s="1" t="s">
        <v>17423</v>
      </c>
      <c r="H1489" s="1" t="s">
        <v>17424</v>
      </c>
      <c r="I1489" s="1" t="s">
        <v>17425</v>
      </c>
      <c r="J1489" s="1" t="s">
        <v>17426</v>
      </c>
      <c r="K1489" s="1" t="s">
        <v>17427</v>
      </c>
      <c r="L1489" s="1" t="s">
        <v>17428</v>
      </c>
      <c r="M1489" s="1" t="s">
        <v>17429</v>
      </c>
      <c r="N1489" s="1" t="s">
        <v>17430</v>
      </c>
      <c r="O1489" s="1" t="s">
        <v>17431</v>
      </c>
      <c r="P1489" s="1" t="s">
        <v>17418</v>
      </c>
    </row>
    <row r="1490" spans="1:16" ht="14.25">
      <c r="A1490" s="44">
        <v>1489</v>
      </c>
      <c r="B1490" s="1" t="s">
        <v>17432</v>
      </c>
      <c r="C1490" s="1" t="s">
        <v>17433</v>
      </c>
      <c r="D1490" s="1" t="s">
        <v>17434</v>
      </c>
      <c r="E1490" s="1" t="s">
        <v>17435</v>
      </c>
      <c r="F1490" s="1" t="s">
        <v>17436</v>
      </c>
      <c r="G1490" s="1" t="s">
        <v>17437</v>
      </c>
      <c r="H1490" s="1" t="s">
        <v>17438</v>
      </c>
      <c r="I1490" s="1" t="s">
        <v>17439</v>
      </c>
      <c r="J1490" s="1" t="s">
        <v>17440</v>
      </c>
      <c r="K1490" s="1" t="s">
        <v>17441</v>
      </c>
      <c r="L1490" s="1" t="s">
        <v>17442</v>
      </c>
      <c r="M1490" s="1" t="s">
        <v>17443</v>
      </c>
      <c r="N1490" s="1" t="s">
        <v>17444</v>
      </c>
      <c r="O1490" s="1" t="s">
        <v>17445</v>
      </c>
      <c r="P1490" s="1" t="s">
        <v>17432</v>
      </c>
    </row>
    <row r="1491" spans="1:16" ht="14.25">
      <c r="A1491" s="44">
        <v>1490</v>
      </c>
      <c r="B1491" s="1" t="s">
        <v>17446</v>
      </c>
      <c r="C1491" s="1" t="s">
        <v>17447</v>
      </c>
      <c r="D1491" s="1" t="s">
        <v>17448</v>
      </c>
      <c r="E1491" s="1" t="s">
        <v>17449</v>
      </c>
      <c r="F1491" s="1" t="s">
        <v>17450</v>
      </c>
      <c r="G1491" s="1" t="s">
        <v>17451</v>
      </c>
      <c r="H1491" s="1" t="s">
        <v>17452</v>
      </c>
      <c r="I1491" s="1" t="s">
        <v>17453</v>
      </c>
      <c r="J1491" s="1" t="s">
        <v>17454</v>
      </c>
      <c r="K1491" s="1" t="s">
        <v>17455</v>
      </c>
      <c r="L1491" s="1" t="s">
        <v>17456</v>
      </c>
      <c r="M1491" s="1" t="s">
        <v>17457</v>
      </c>
      <c r="N1491" s="1" t="s">
        <v>17458</v>
      </c>
      <c r="O1491" s="1" t="s">
        <v>17459</v>
      </c>
      <c r="P1491" s="1" t="s">
        <v>17446</v>
      </c>
    </row>
    <row r="1492" spans="1:16" ht="14.25">
      <c r="A1492" s="44">
        <v>1491</v>
      </c>
      <c r="B1492" s="1" t="s">
        <v>17460</v>
      </c>
      <c r="C1492" s="1" t="s">
        <v>17461</v>
      </c>
      <c r="D1492" s="1" t="s">
        <v>17462</v>
      </c>
      <c r="E1492" s="1" t="s">
        <v>17463</v>
      </c>
      <c r="F1492" s="1" t="s">
        <v>11472</v>
      </c>
      <c r="G1492" s="1" t="s">
        <v>11473</v>
      </c>
      <c r="H1492" s="1" t="s">
        <v>17464</v>
      </c>
      <c r="I1492" s="1" t="s">
        <v>17465</v>
      </c>
      <c r="J1492" s="1" t="s">
        <v>17466</v>
      </c>
      <c r="K1492" s="1" t="s">
        <v>17467</v>
      </c>
      <c r="L1492" s="1" t="s">
        <v>17468</v>
      </c>
      <c r="M1492" s="1" t="s">
        <v>17469</v>
      </c>
      <c r="N1492" s="1" t="s">
        <v>17469</v>
      </c>
      <c r="O1492" s="1" t="s">
        <v>11480</v>
      </c>
      <c r="P1492" s="1" t="s">
        <v>17460</v>
      </c>
    </row>
    <row r="1493" spans="1:16" ht="14.25">
      <c r="A1493" s="44">
        <v>1492</v>
      </c>
      <c r="B1493" s="1" t="s">
        <v>16335</v>
      </c>
      <c r="C1493" s="1" t="s">
        <v>16336</v>
      </c>
      <c r="D1493" s="1" t="s">
        <v>16337</v>
      </c>
      <c r="E1493" s="1" t="s">
        <v>16338</v>
      </c>
      <c r="F1493" s="1" t="s">
        <v>16339</v>
      </c>
      <c r="G1493" s="1" t="s">
        <v>16340</v>
      </c>
      <c r="H1493" s="1" t="s">
        <v>16341</v>
      </c>
      <c r="I1493" s="1" t="s">
        <v>16342</v>
      </c>
      <c r="J1493" s="1" t="s">
        <v>16343</v>
      </c>
      <c r="K1493" s="1" t="s">
        <v>16344</v>
      </c>
      <c r="L1493" s="1" t="s">
        <v>16345</v>
      </c>
      <c r="M1493" s="1" t="s">
        <v>16346</v>
      </c>
      <c r="N1493" s="1" t="s">
        <v>16347</v>
      </c>
      <c r="O1493" s="1" t="s">
        <v>16348</v>
      </c>
      <c r="P1493" s="1" t="s">
        <v>16335</v>
      </c>
    </row>
    <row r="1494" spans="1:16" ht="14.25">
      <c r="A1494" s="44">
        <v>1493</v>
      </c>
      <c r="B1494" s="1" t="s">
        <v>17470</v>
      </c>
      <c r="C1494" s="1" t="s">
        <v>17471</v>
      </c>
      <c r="D1494" s="1" t="s">
        <v>17472</v>
      </c>
      <c r="E1494" s="1" t="s">
        <v>17473</v>
      </c>
      <c r="F1494" s="1" t="s">
        <v>17474</v>
      </c>
      <c r="G1494" s="1" t="s">
        <v>17475</v>
      </c>
      <c r="H1494" s="1" t="s">
        <v>17476</v>
      </c>
      <c r="I1494" s="1" t="s">
        <v>17477</v>
      </c>
      <c r="J1494" s="1" t="s">
        <v>17478</v>
      </c>
      <c r="K1494" s="1" t="s">
        <v>17479</v>
      </c>
      <c r="L1494" s="1" t="s">
        <v>17480</v>
      </c>
      <c r="M1494" s="1" t="s">
        <v>17481</v>
      </c>
      <c r="N1494" s="1" t="s">
        <v>17482</v>
      </c>
      <c r="O1494" s="1" t="s">
        <v>17483</v>
      </c>
      <c r="P1494" s="1" t="s">
        <v>17470</v>
      </c>
    </row>
    <row r="1495" spans="1:16" ht="14.25">
      <c r="A1495" s="44">
        <v>1494</v>
      </c>
      <c r="B1495" s="1" t="s">
        <v>17484</v>
      </c>
      <c r="C1495" s="1" t="s">
        <v>17485</v>
      </c>
      <c r="D1495" s="1" t="s">
        <v>17486</v>
      </c>
      <c r="E1495" s="1" t="s">
        <v>17487</v>
      </c>
      <c r="F1495" s="1" t="s">
        <v>17488</v>
      </c>
      <c r="G1495" s="1" t="s">
        <v>17489</v>
      </c>
      <c r="H1495" s="1" t="s">
        <v>17490</v>
      </c>
      <c r="I1495" s="1" t="s">
        <v>17491</v>
      </c>
      <c r="J1495" s="1" t="s">
        <v>17492</v>
      </c>
      <c r="K1495" s="1" t="s">
        <v>17493</v>
      </c>
      <c r="L1495" s="1" t="s">
        <v>17494</v>
      </c>
      <c r="M1495" s="1" t="s">
        <v>17495</v>
      </c>
      <c r="N1495" s="1" t="s">
        <v>17496</v>
      </c>
      <c r="O1495" s="1" t="s">
        <v>17497</v>
      </c>
      <c r="P1495" s="1" t="s">
        <v>17484</v>
      </c>
    </row>
    <row r="1496" spans="1:16" ht="14.25">
      <c r="A1496" s="44">
        <v>1495</v>
      </c>
      <c r="B1496" s="1" t="s">
        <v>17498</v>
      </c>
      <c r="C1496" s="1" t="s">
        <v>17499</v>
      </c>
      <c r="D1496" s="1" t="s">
        <v>17500</v>
      </c>
      <c r="E1496" s="1" t="s">
        <v>17501</v>
      </c>
      <c r="F1496" s="1" t="s">
        <v>17502</v>
      </c>
      <c r="G1496" s="1" t="s">
        <v>17503</v>
      </c>
      <c r="H1496" s="1" t="s">
        <v>17504</v>
      </c>
      <c r="I1496" s="1" t="s">
        <v>17505</v>
      </c>
      <c r="J1496" s="1" t="s">
        <v>17506</v>
      </c>
      <c r="K1496" s="1" t="s">
        <v>17507</v>
      </c>
      <c r="L1496" s="1" t="s">
        <v>17508</v>
      </c>
      <c r="M1496" s="1" t="s">
        <v>17509</v>
      </c>
      <c r="N1496" s="1" t="s">
        <v>17510</v>
      </c>
      <c r="O1496" s="1" t="s">
        <v>17511</v>
      </c>
      <c r="P1496" s="1" t="s">
        <v>17498</v>
      </c>
    </row>
    <row r="1497" spans="1:16" ht="14.25">
      <c r="A1497" s="44">
        <v>1496</v>
      </c>
      <c r="B1497" s="1" t="s">
        <v>17512</v>
      </c>
      <c r="C1497" s="1" t="s">
        <v>17513</v>
      </c>
      <c r="D1497" s="1" t="s">
        <v>17514</v>
      </c>
      <c r="E1497" s="1" t="s">
        <v>17515</v>
      </c>
      <c r="F1497" s="1" t="s">
        <v>17516</v>
      </c>
      <c r="G1497" s="1" t="s">
        <v>17517</v>
      </c>
      <c r="H1497" s="1" t="s">
        <v>17518</v>
      </c>
      <c r="I1497" s="1" t="s">
        <v>17519</v>
      </c>
      <c r="J1497" s="1" t="s">
        <v>17520</v>
      </c>
      <c r="K1497" s="1" t="s">
        <v>17521</v>
      </c>
      <c r="L1497" s="1" t="s">
        <v>17522</v>
      </c>
      <c r="M1497" s="1" t="s">
        <v>17523</v>
      </c>
      <c r="N1497" s="1" t="s">
        <v>17524</v>
      </c>
      <c r="O1497" s="1" t="s">
        <v>17525</v>
      </c>
      <c r="P1497" s="1" t="s">
        <v>17512</v>
      </c>
    </row>
    <row r="1498" spans="1:16" ht="14.25">
      <c r="A1498" s="44">
        <v>1497</v>
      </c>
      <c r="B1498" s="1" t="s">
        <v>17526</v>
      </c>
      <c r="C1498" s="1" t="s">
        <v>17527</v>
      </c>
      <c r="D1498" s="1" t="s">
        <v>17528</v>
      </c>
      <c r="E1498" s="1" t="s">
        <v>17529</v>
      </c>
      <c r="F1498" s="1" t="s">
        <v>17530</v>
      </c>
      <c r="G1498" s="1" t="s">
        <v>17531</v>
      </c>
      <c r="H1498" s="1" t="s">
        <v>17532</v>
      </c>
      <c r="I1498" s="1" t="s">
        <v>17533</v>
      </c>
      <c r="J1498" s="1" t="s">
        <v>17534</v>
      </c>
      <c r="K1498" s="1" t="s">
        <v>17535</v>
      </c>
      <c r="L1498" s="1" t="s">
        <v>17536</v>
      </c>
      <c r="M1498" s="1" t="s">
        <v>17537</v>
      </c>
      <c r="N1498" s="1" t="s">
        <v>17538</v>
      </c>
      <c r="O1498" s="1" t="s">
        <v>17539</v>
      </c>
      <c r="P1498" s="1" t="s">
        <v>17526</v>
      </c>
    </row>
    <row r="1499" spans="1:16" ht="14.25">
      <c r="A1499" s="44">
        <v>1498</v>
      </c>
      <c r="B1499" s="1" t="s">
        <v>17540</v>
      </c>
      <c r="C1499" s="1" t="s">
        <v>17541</v>
      </c>
      <c r="D1499" s="1" t="s">
        <v>17542</v>
      </c>
      <c r="E1499" s="1" t="s">
        <v>17543</v>
      </c>
      <c r="F1499" s="1" t="s">
        <v>17544</v>
      </c>
      <c r="G1499" s="1" t="s">
        <v>17545</v>
      </c>
      <c r="H1499" s="1" t="s">
        <v>17546</v>
      </c>
      <c r="I1499" s="1" t="s">
        <v>17547</v>
      </c>
      <c r="J1499" s="1" t="s">
        <v>17548</v>
      </c>
      <c r="K1499" s="1" t="s">
        <v>17549</v>
      </c>
      <c r="L1499" s="1" t="s">
        <v>17550</v>
      </c>
      <c r="M1499" s="1" t="s">
        <v>17551</v>
      </c>
      <c r="N1499" s="1" t="s">
        <v>17552</v>
      </c>
      <c r="O1499" s="1" t="s">
        <v>17553</v>
      </c>
      <c r="P1499" s="1" t="s">
        <v>17540</v>
      </c>
    </row>
    <row r="1500" spans="1:16" ht="14.25">
      <c r="A1500" s="44">
        <v>1499</v>
      </c>
      <c r="B1500" s="1" t="s">
        <v>17554</v>
      </c>
      <c r="C1500" s="1" t="s">
        <v>17555</v>
      </c>
      <c r="D1500" s="1" t="s">
        <v>17556</v>
      </c>
      <c r="E1500" s="1" t="s">
        <v>17557</v>
      </c>
      <c r="F1500" s="1" t="s">
        <v>17558</v>
      </c>
      <c r="G1500" s="1" t="s">
        <v>17559</v>
      </c>
      <c r="H1500" s="1" t="s">
        <v>17560</v>
      </c>
      <c r="I1500" s="1" t="s">
        <v>17561</v>
      </c>
      <c r="J1500" s="1" t="s">
        <v>17562</v>
      </c>
      <c r="K1500" s="1" t="s">
        <v>17563</v>
      </c>
      <c r="L1500" s="1" t="s">
        <v>17564</v>
      </c>
      <c r="M1500" s="1" t="s">
        <v>17565</v>
      </c>
      <c r="N1500" s="1" t="s">
        <v>17566</v>
      </c>
      <c r="O1500" s="1" t="s">
        <v>17567</v>
      </c>
      <c r="P1500" s="1" t="s">
        <v>17554</v>
      </c>
    </row>
    <row r="1501" spans="1:16" ht="14.25">
      <c r="A1501" s="44">
        <v>1500</v>
      </c>
      <c r="B1501" s="1" t="s">
        <v>17568</v>
      </c>
      <c r="C1501" s="1" t="s">
        <v>17569</v>
      </c>
      <c r="D1501" s="1" t="s">
        <v>17570</v>
      </c>
      <c r="E1501" s="1" t="s">
        <v>17571</v>
      </c>
      <c r="F1501" s="1" t="s">
        <v>17572</v>
      </c>
      <c r="G1501" s="1" t="s">
        <v>17573</v>
      </c>
      <c r="H1501" s="1" t="s">
        <v>17574</v>
      </c>
      <c r="I1501" s="1" t="s">
        <v>17575</v>
      </c>
      <c r="J1501" s="1" t="s">
        <v>17576</v>
      </c>
      <c r="K1501" s="1" t="s">
        <v>17577</v>
      </c>
      <c r="L1501" s="1" t="s">
        <v>17578</v>
      </c>
      <c r="M1501" s="1" t="s">
        <v>17579</v>
      </c>
      <c r="N1501" s="1" t="s">
        <v>17580</v>
      </c>
      <c r="O1501" s="1" t="s">
        <v>17581</v>
      </c>
      <c r="P1501" s="1" t="s">
        <v>17568</v>
      </c>
    </row>
    <row r="1502" spans="1:16" ht="14.25">
      <c r="A1502" s="44">
        <v>1501</v>
      </c>
      <c r="B1502" s="1" t="s">
        <v>17582</v>
      </c>
      <c r="C1502" s="1" t="s">
        <v>17583</v>
      </c>
      <c r="D1502" s="1" t="s">
        <v>17584</v>
      </c>
      <c r="E1502" s="1" t="s">
        <v>17585</v>
      </c>
      <c r="F1502" s="1" t="s">
        <v>17586</v>
      </c>
      <c r="G1502" s="1" t="s">
        <v>17587</v>
      </c>
      <c r="H1502" s="1" t="s">
        <v>17588</v>
      </c>
      <c r="I1502" s="1" t="s">
        <v>17589</v>
      </c>
      <c r="J1502" s="1" t="s">
        <v>17590</v>
      </c>
      <c r="K1502" s="1" t="s">
        <v>17591</v>
      </c>
      <c r="L1502" s="1" t="s">
        <v>17592</v>
      </c>
      <c r="M1502" s="1" t="s">
        <v>17593</v>
      </c>
      <c r="N1502" s="1" t="s">
        <v>17594</v>
      </c>
      <c r="O1502" s="1" t="s">
        <v>17595</v>
      </c>
      <c r="P1502" s="1" t="s">
        <v>17582</v>
      </c>
    </row>
    <row r="1503" spans="1:16" ht="14.25">
      <c r="A1503" s="44">
        <v>1502</v>
      </c>
      <c r="B1503" s="1" t="s">
        <v>17596</v>
      </c>
      <c r="C1503" s="1" t="s">
        <v>17597</v>
      </c>
      <c r="D1503" s="1" t="s">
        <v>17598</v>
      </c>
      <c r="E1503" s="1" t="s">
        <v>17599</v>
      </c>
      <c r="F1503" s="1" t="s">
        <v>17600</v>
      </c>
      <c r="G1503" s="1" t="s">
        <v>17601</v>
      </c>
      <c r="H1503" s="1" t="s">
        <v>17602</v>
      </c>
      <c r="I1503" s="1" t="s">
        <v>17603</v>
      </c>
      <c r="J1503" s="1" t="s">
        <v>17604</v>
      </c>
      <c r="K1503" s="1" t="s">
        <v>17605</v>
      </c>
      <c r="L1503" s="1" t="s">
        <v>17606</v>
      </c>
      <c r="M1503" s="1" t="s">
        <v>17607</v>
      </c>
      <c r="N1503" s="1" t="s">
        <v>17608</v>
      </c>
      <c r="O1503" s="1" t="s">
        <v>17609</v>
      </c>
      <c r="P1503" s="1" t="s">
        <v>17596</v>
      </c>
    </row>
    <row r="1504" spans="1:16" ht="14.25">
      <c r="A1504" s="44">
        <v>1503</v>
      </c>
      <c r="B1504" s="1" t="s">
        <v>17610</v>
      </c>
      <c r="C1504" s="1" t="s">
        <v>17611</v>
      </c>
      <c r="D1504" s="1" t="s">
        <v>17612</v>
      </c>
      <c r="E1504" s="1" t="s">
        <v>17613</v>
      </c>
      <c r="F1504" s="1" t="s">
        <v>17614</v>
      </c>
      <c r="G1504" s="1" t="s">
        <v>17615</v>
      </c>
      <c r="H1504" s="1" t="s">
        <v>17616</v>
      </c>
      <c r="I1504" s="1" t="s">
        <v>17617</v>
      </c>
      <c r="J1504" s="1" t="s">
        <v>17618</v>
      </c>
      <c r="K1504" s="1" t="s">
        <v>17619</v>
      </c>
      <c r="L1504" s="1" t="s">
        <v>17620</v>
      </c>
      <c r="M1504" s="1" t="s">
        <v>17621</v>
      </c>
      <c r="N1504" s="1" t="s">
        <v>17622</v>
      </c>
      <c r="O1504" s="1" t="s">
        <v>17623</v>
      </c>
      <c r="P1504" s="1" t="s">
        <v>17610</v>
      </c>
    </row>
    <row r="1505" spans="1:16" ht="14.25">
      <c r="A1505" s="44">
        <v>1504</v>
      </c>
      <c r="B1505" s="1" t="s">
        <v>17624</v>
      </c>
      <c r="C1505" s="1" t="s">
        <v>17625</v>
      </c>
      <c r="D1505" s="1" t="s">
        <v>17626</v>
      </c>
      <c r="E1505" s="1" t="s">
        <v>17627</v>
      </c>
      <c r="F1505" s="1" t="s">
        <v>17628</v>
      </c>
      <c r="G1505" s="1" t="s">
        <v>17629</v>
      </c>
      <c r="H1505" s="1" t="s">
        <v>17630</v>
      </c>
      <c r="I1505" s="1" t="s">
        <v>17631</v>
      </c>
      <c r="J1505" s="1" t="s">
        <v>17632</v>
      </c>
      <c r="K1505" s="1" t="s">
        <v>17633</v>
      </c>
      <c r="L1505" s="1" t="s">
        <v>17634</v>
      </c>
      <c r="M1505" s="1" t="s">
        <v>17635</v>
      </c>
      <c r="N1505" s="1" t="s">
        <v>17636</v>
      </c>
      <c r="O1505" s="1" t="s">
        <v>17637</v>
      </c>
      <c r="P1505" s="1" t="s">
        <v>17624</v>
      </c>
    </row>
    <row r="1506" spans="1:16" ht="14.25">
      <c r="A1506" s="44">
        <v>1505</v>
      </c>
      <c r="B1506" s="1" t="s">
        <v>17638</v>
      </c>
      <c r="C1506" s="1" t="s">
        <v>17639</v>
      </c>
      <c r="D1506" s="1" t="s">
        <v>17640</v>
      </c>
      <c r="E1506" s="1" t="s">
        <v>17641</v>
      </c>
      <c r="F1506" s="1" t="s">
        <v>17642</v>
      </c>
      <c r="G1506" s="1" t="s">
        <v>17643</v>
      </c>
      <c r="H1506" s="1" t="s">
        <v>17644</v>
      </c>
      <c r="I1506" s="1" t="s">
        <v>17645</v>
      </c>
      <c r="J1506" s="1" t="s">
        <v>17646</v>
      </c>
      <c r="K1506" s="1" t="s">
        <v>17647</v>
      </c>
      <c r="L1506" s="1" t="s">
        <v>17648</v>
      </c>
      <c r="M1506" s="1" t="s">
        <v>17649</v>
      </c>
      <c r="N1506" s="1" t="s">
        <v>17650</v>
      </c>
      <c r="O1506" s="1" t="s">
        <v>17651</v>
      </c>
      <c r="P1506" s="1" t="s">
        <v>17638</v>
      </c>
    </row>
    <row r="1507" spans="1:16" ht="14.25">
      <c r="A1507" s="44">
        <v>1506</v>
      </c>
      <c r="B1507" s="1" t="s">
        <v>17652</v>
      </c>
      <c r="C1507" s="1" t="s">
        <v>17653</v>
      </c>
      <c r="D1507" s="1" t="s">
        <v>17654</v>
      </c>
      <c r="E1507" s="1" t="s">
        <v>17655</v>
      </c>
      <c r="F1507" s="1" t="s">
        <v>17656</v>
      </c>
      <c r="G1507" s="1" t="s">
        <v>17657</v>
      </c>
      <c r="H1507" s="1" t="s">
        <v>17658</v>
      </c>
      <c r="I1507" s="1" t="s">
        <v>17659</v>
      </c>
      <c r="J1507" s="1" t="s">
        <v>17660</v>
      </c>
      <c r="K1507" s="1" t="s">
        <v>17661</v>
      </c>
      <c r="L1507" s="1" t="s">
        <v>17662</v>
      </c>
      <c r="M1507" s="1" t="s">
        <v>17663</v>
      </c>
      <c r="N1507" s="1" t="s">
        <v>17664</v>
      </c>
      <c r="O1507" s="1" t="s">
        <v>17665</v>
      </c>
      <c r="P1507" s="1" t="s">
        <v>17652</v>
      </c>
    </row>
    <row r="1508" spans="1:16" ht="14.25">
      <c r="A1508" s="44">
        <v>1507</v>
      </c>
      <c r="B1508" s="1" t="s">
        <v>17666</v>
      </c>
      <c r="C1508" s="1" t="s">
        <v>17667</v>
      </c>
      <c r="D1508" s="1" t="s">
        <v>17668</v>
      </c>
      <c r="E1508" s="1" t="s">
        <v>17669</v>
      </c>
      <c r="F1508" s="1" t="s">
        <v>17670</v>
      </c>
      <c r="G1508" s="1" t="s">
        <v>17671</v>
      </c>
      <c r="H1508" s="1" t="s">
        <v>17672</v>
      </c>
      <c r="I1508" s="1" t="s">
        <v>17673</v>
      </c>
      <c r="J1508" s="1" t="s">
        <v>17674</v>
      </c>
      <c r="K1508" s="1" t="s">
        <v>17675</v>
      </c>
      <c r="L1508" s="1" t="s">
        <v>17676</v>
      </c>
      <c r="M1508" s="1" t="s">
        <v>17677</v>
      </c>
      <c r="N1508" s="1" t="s">
        <v>17678</v>
      </c>
      <c r="O1508" s="1" t="s">
        <v>17679</v>
      </c>
      <c r="P1508" s="1" t="s">
        <v>17666</v>
      </c>
    </row>
    <row r="1509" spans="1:16" ht="14.25">
      <c r="A1509" s="44">
        <v>1508</v>
      </c>
      <c r="B1509" s="1" t="s">
        <v>17680</v>
      </c>
      <c r="C1509" s="1" t="s">
        <v>17681</v>
      </c>
      <c r="D1509" s="1" t="s">
        <v>17682</v>
      </c>
      <c r="E1509" s="1" t="s">
        <v>17683</v>
      </c>
      <c r="F1509" s="1" t="s">
        <v>17684</v>
      </c>
      <c r="G1509" s="1" t="s">
        <v>17685</v>
      </c>
      <c r="H1509" s="1" t="s">
        <v>17686</v>
      </c>
      <c r="I1509" s="1" t="s">
        <v>17687</v>
      </c>
      <c r="J1509" s="1" t="s">
        <v>17688</v>
      </c>
      <c r="K1509" s="1" t="s">
        <v>17689</v>
      </c>
      <c r="L1509" s="1" t="s">
        <v>17690</v>
      </c>
      <c r="M1509" s="1" t="s">
        <v>17691</v>
      </c>
      <c r="N1509" s="1" t="s">
        <v>17692</v>
      </c>
      <c r="O1509" s="1" t="s">
        <v>17693</v>
      </c>
      <c r="P1509" s="1" t="s">
        <v>17680</v>
      </c>
    </row>
    <row r="1510" spans="1:16" ht="14.25">
      <c r="A1510" s="44">
        <v>1509</v>
      </c>
      <c r="B1510" s="1" t="s">
        <v>119</v>
      </c>
      <c r="C1510" s="1" t="s">
        <v>17694</v>
      </c>
      <c r="D1510" s="1" t="s">
        <v>17695</v>
      </c>
      <c r="E1510" s="1" t="s">
        <v>17696</v>
      </c>
      <c r="F1510" s="1" t="s">
        <v>17697</v>
      </c>
      <c r="G1510" s="1" t="s">
        <v>17698</v>
      </c>
      <c r="H1510" s="1" t="s">
        <v>17699</v>
      </c>
      <c r="I1510" s="1" t="s">
        <v>17700</v>
      </c>
      <c r="J1510" s="1" t="s">
        <v>17701</v>
      </c>
      <c r="K1510" s="1" t="s">
        <v>2253</v>
      </c>
      <c r="L1510" s="1" t="s">
        <v>17702</v>
      </c>
      <c r="M1510" s="1" t="s">
        <v>17703</v>
      </c>
      <c r="N1510" s="1" t="s">
        <v>17703</v>
      </c>
      <c r="O1510" s="1" t="s">
        <v>2253</v>
      </c>
      <c r="P1510" s="1" t="s">
        <v>119</v>
      </c>
    </row>
    <row r="1511" spans="1:16" ht="14.25">
      <c r="A1511" s="44">
        <v>1510</v>
      </c>
      <c r="B1511" s="1" t="s">
        <v>17704</v>
      </c>
      <c r="C1511" s="1" t="s">
        <v>17705</v>
      </c>
      <c r="D1511" s="1" t="s">
        <v>17706</v>
      </c>
      <c r="E1511" s="1" t="s">
        <v>17707</v>
      </c>
      <c r="F1511" s="1" t="s">
        <v>17708</v>
      </c>
      <c r="G1511" s="1" t="s">
        <v>17709</v>
      </c>
      <c r="H1511" s="1" t="s">
        <v>17710</v>
      </c>
      <c r="I1511" s="1" t="s">
        <v>17711</v>
      </c>
      <c r="J1511" s="1" t="s">
        <v>17712</v>
      </c>
      <c r="K1511" s="1" t="s">
        <v>17713</v>
      </c>
      <c r="L1511" s="1" t="s">
        <v>17714</v>
      </c>
      <c r="M1511" s="1" t="s">
        <v>17715</v>
      </c>
      <c r="N1511" s="1" t="s">
        <v>17715</v>
      </c>
      <c r="O1511" s="1" t="s">
        <v>17716</v>
      </c>
      <c r="P1511" s="1" t="s">
        <v>17704</v>
      </c>
    </row>
    <row r="1512" spans="1:16" ht="14.25">
      <c r="A1512" s="44">
        <v>1511</v>
      </c>
      <c r="B1512" s="1" t="s">
        <v>17717</v>
      </c>
      <c r="C1512" s="1" t="s">
        <v>17718</v>
      </c>
      <c r="D1512" s="1" t="s">
        <v>17718</v>
      </c>
      <c r="E1512" s="1" t="s">
        <v>8259</v>
      </c>
      <c r="F1512" s="1" t="s">
        <v>17719</v>
      </c>
      <c r="G1512" s="1" t="s">
        <v>17720</v>
      </c>
      <c r="H1512" s="1" t="s">
        <v>17721</v>
      </c>
      <c r="I1512" s="1" t="s">
        <v>17722</v>
      </c>
      <c r="J1512" s="1" t="s">
        <v>17723</v>
      </c>
      <c r="K1512" s="1" t="s">
        <v>17724</v>
      </c>
      <c r="L1512" s="1" t="s">
        <v>17725</v>
      </c>
      <c r="M1512" s="1" t="s">
        <v>17726</v>
      </c>
      <c r="N1512" s="1" t="s">
        <v>17727</v>
      </c>
      <c r="O1512" s="1" t="s">
        <v>17724</v>
      </c>
      <c r="P1512" s="1" t="s">
        <v>17717</v>
      </c>
    </row>
    <row r="1513" spans="1:16" ht="17.25">
      <c r="A1513" s="44">
        <v>1512</v>
      </c>
      <c r="B1513" s="1" t="s">
        <v>17728</v>
      </c>
      <c r="C1513" s="1" t="s">
        <v>7296</v>
      </c>
      <c r="D1513" s="1" t="s">
        <v>17729</v>
      </c>
      <c r="E1513" s="1" t="s">
        <v>7296</v>
      </c>
      <c r="F1513" s="1" t="s">
        <v>7297</v>
      </c>
      <c r="G1513" s="1" t="s">
        <v>7296</v>
      </c>
      <c r="H1513" s="1" t="s">
        <v>7299</v>
      </c>
      <c r="I1513" s="1" t="s">
        <v>7297</v>
      </c>
      <c r="J1513" s="1" t="s">
        <v>17730</v>
      </c>
      <c r="K1513" s="1" t="s">
        <v>7301</v>
      </c>
      <c r="L1513" s="1" t="s">
        <v>17731</v>
      </c>
      <c r="M1513" s="1" t="s">
        <v>17732</v>
      </c>
      <c r="N1513" s="1" t="s">
        <v>17733</v>
      </c>
      <c r="O1513" s="1" t="s">
        <v>17734</v>
      </c>
      <c r="P1513" s="1" t="s">
        <v>17728</v>
      </c>
    </row>
    <row r="1514" spans="1:16" ht="14.25">
      <c r="A1514" s="44">
        <v>1513</v>
      </c>
      <c r="B1514" s="1" t="s">
        <v>17735</v>
      </c>
      <c r="C1514" s="1" t="s">
        <v>17736</v>
      </c>
      <c r="D1514" s="1" t="s">
        <v>17737</v>
      </c>
      <c r="E1514" s="1" t="s">
        <v>17738</v>
      </c>
      <c r="F1514" s="1" t="s">
        <v>17739</v>
      </c>
      <c r="G1514" s="1" t="s">
        <v>17740</v>
      </c>
      <c r="H1514" s="1" t="s">
        <v>17741</v>
      </c>
      <c r="I1514" s="1" t="s">
        <v>17742</v>
      </c>
      <c r="J1514" s="1" t="s">
        <v>17743</v>
      </c>
      <c r="K1514" s="1" t="s">
        <v>17744</v>
      </c>
      <c r="L1514" s="1" t="s">
        <v>17745</v>
      </c>
      <c r="M1514" s="1" t="s">
        <v>17746</v>
      </c>
      <c r="N1514" s="1" t="s">
        <v>17747</v>
      </c>
      <c r="O1514" s="1" t="s">
        <v>17748</v>
      </c>
      <c r="P1514" s="1" t="s">
        <v>17735</v>
      </c>
    </row>
    <row r="1515" spans="1:16" ht="14.25">
      <c r="A1515" s="44">
        <v>1514</v>
      </c>
      <c r="B1515" s="1" t="s">
        <v>17749</v>
      </c>
      <c r="C1515" s="1" t="s">
        <v>17750</v>
      </c>
      <c r="D1515" s="1" t="s">
        <v>17751</v>
      </c>
      <c r="E1515" s="1" t="s">
        <v>17752</v>
      </c>
      <c r="F1515" s="1" t="s">
        <v>17753</v>
      </c>
      <c r="G1515" s="1" t="s">
        <v>17754</v>
      </c>
      <c r="H1515" s="1" t="s">
        <v>17755</v>
      </c>
      <c r="I1515" s="1" t="s">
        <v>17756</v>
      </c>
      <c r="J1515" s="1" t="s">
        <v>17757</v>
      </c>
      <c r="K1515" s="1" t="s">
        <v>17758</v>
      </c>
      <c r="L1515" s="1" t="s">
        <v>17759</v>
      </c>
      <c r="M1515" s="1" t="s">
        <v>17760</v>
      </c>
      <c r="N1515" s="1" t="s">
        <v>17761</v>
      </c>
      <c r="O1515" s="1" t="s">
        <v>17762</v>
      </c>
      <c r="P1515" s="1" t="s">
        <v>17749</v>
      </c>
    </row>
    <row r="1516" spans="1:16" ht="14.25">
      <c r="A1516" s="44">
        <v>1515</v>
      </c>
      <c r="B1516" s="1" t="s">
        <v>17763</v>
      </c>
      <c r="C1516" s="1" t="s">
        <v>17764</v>
      </c>
      <c r="D1516" s="1" t="s">
        <v>17765</v>
      </c>
      <c r="E1516" s="1" t="s">
        <v>17766</v>
      </c>
      <c r="F1516" s="1" t="s">
        <v>17767</v>
      </c>
      <c r="G1516" s="1" t="s">
        <v>17768</v>
      </c>
      <c r="H1516" s="1" t="s">
        <v>17769</v>
      </c>
      <c r="I1516" s="1" t="s">
        <v>17770</v>
      </c>
      <c r="J1516" s="1" t="s">
        <v>17771</v>
      </c>
      <c r="K1516" s="1" t="s">
        <v>17772</v>
      </c>
      <c r="L1516" s="1" t="s">
        <v>17773</v>
      </c>
      <c r="M1516" s="1" t="s">
        <v>17774</v>
      </c>
      <c r="N1516" s="1" t="s">
        <v>17775</v>
      </c>
      <c r="O1516" s="1" t="s">
        <v>17776</v>
      </c>
      <c r="P1516" s="1" t="s">
        <v>17763</v>
      </c>
    </row>
    <row r="1517" spans="1:16" ht="14.25">
      <c r="A1517" s="44">
        <v>1516</v>
      </c>
      <c r="B1517" s="1" t="s">
        <v>17777</v>
      </c>
      <c r="C1517" s="1" t="s">
        <v>17778</v>
      </c>
      <c r="D1517" s="1" t="s">
        <v>17779</v>
      </c>
      <c r="E1517" s="1" t="s">
        <v>17780</v>
      </c>
      <c r="F1517" s="1" t="s">
        <v>17781</v>
      </c>
      <c r="G1517" s="1" t="s">
        <v>17782</v>
      </c>
      <c r="H1517" s="1" t="s">
        <v>17783</v>
      </c>
      <c r="I1517" s="1" t="s">
        <v>17784</v>
      </c>
      <c r="J1517" s="1" t="s">
        <v>17785</v>
      </c>
      <c r="K1517" s="1" t="s">
        <v>17786</v>
      </c>
      <c r="L1517" s="1" t="s">
        <v>17787</v>
      </c>
      <c r="M1517" s="1" t="s">
        <v>17788</v>
      </c>
      <c r="N1517" s="1" t="s">
        <v>17789</v>
      </c>
      <c r="O1517" s="1" t="s">
        <v>17790</v>
      </c>
      <c r="P1517" s="1" t="s">
        <v>17777</v>
      </c>
    </row>
    <row r="1518" spans="1:16" ht="14.25">
      <c r="A1518" s="44">
        <v>1517</v>
      </c>
      <c r="B1518" s="1" t="s">
        <v>17791</v>
      </c>
      <c r="C1518" s="1" t="s">
        <v>17792</v>
      </c>
      <c r="D1518" s="1" t="s">
        <v>17793</v>
      </c>
      <c r="E1518" s="1" t="s">
        <v>17794</v>
      </c>
      <c r="F1518" s="1" t="s">
        <v>7764</v>
      </c>
      <c r="G1518" s="1" t="s">
        <v>17795</v>
      </c>
      <c r="H1518" s="1" t="s">
        <v>17796</v>
      </c>
      <c r="I1518" s="1" t="s">
        <v>17797</v>
      </c>
      <c r="J1518" s="1" t="s">
        <v>17798</v>
      </c>
      <c r="K1518" s="1" t="s">
        <v>17799</v>
      </c>
      <c r="L1518" s="1" t="s">
        <v>17800</v>
      </c>
      <c r="M1518" s="1" t="s">
        <v>17801</v>
      </c>
      <c r="N1518" s="1" t="s">
        <v>17802</v>
      </c>
      <c r="O1518" s="1" t="s">
        <v>17803</v>
      </c>
      <c r="P1518" s="1" t="s">
        <v>17791</v>
      </c>
    </row>
    <row r="1519" spans="1:16" ht="14.25">
      <c r="A1519" s="44">
        <v>1518</v>
      </c>
      <c r="B1519" s="1" t="s">
        <v>17804</v>
      </c>
      <c r="C1519" s="1" t="s">
        <v>17805</v>
      </c>
      <c r="D1519" s="1" t="s">
        <v>17806</v>
      </c>
      <c r="E1519" s="1" t="s">
        <v>17807</v>
      </c>
      <c r="F1519" s="1" t="s">
        <v>15685</v>
      </c>
      <c r="G1519" s="1" t="s">
        <v>17808</v>
      </c>
      <c r="H1519" s="1" t="s">
        <v>17809</v>
      </c>
      <c r="I1519" s="1" t="s">
        <v>17810</v>
      </c>
      <c r="J1519" s="1" t="s">
        <v>17811</v>
      </c>
      <c r="K1519" s="1" t="s">
        <v>17812</v>
      </c>
      <c r="L1519" s="1" t="s">
        <v>17813</v>
      </c>
      <c r="M1519" s="1" t="s">
        <v>17814</v>
      </c>
      <c r="N1519" s="1" t="s">
        <v>17815</v>
      </c>
      <c r="O1519" s="1" t="s">
        <v>17816</v>
      </c>
      <c r="P1519" s="1" t="s">
        <v>17804</v>
      </c>
    </row>
    <row r="1520" spans="1:16" ht="14.25">
      <c r="A1520" s="44">
        <v>1519</v>
      </c>
      <c r="B1520" s="1" t="s">
        <v>17817</v>
      </c>
      <c r="C1520" s="1" t="s">
        <v>17818</v>
      </c>
      <c r="D1520" s="1" t="s">
        <v>17819</v>
      </c>
      <c r="E1520" s="1" t="s">
        <v>17820</v>
      </c>
      <c r="F1520" s="1" t="s">
        <v>17821</v>
      </c>
      <c r="G1520" s="1" t="s">
        <v>17822</v>
      </c>
      <c r="H1520" s="1" t="s">
        <v>17823</v>
      </c>
      <c r="I1520" s="1" t="s">
        <v>17824</v>
      </c>
      <c r="J1520" s="1" t="s">
        <v>17825</v>
      </c>
      <c r="K1520" s="1" t="s">
        <v>17826</v>
      </c>
      <c r="L1520" s="1" t="s">
        <v>17827</v>
      </c>
      <c r="M1520" s="1" t="s">
        <v>17828</v>
      </c>
      <c r="N1520" s="1" t="s">
        <v>17829</v>
      </c>
      <c r="O1520" s="1" t="s">
        <v>17830</v>
      </c>
      <c r="P1520" s="1" t="s">
        <v>17817</v>
      </c>
    </row>
    <row r="1521" spans="1:16" ht="14.25">
      <c r="A1521" s="44">
        <v>1520</v>
      </c>
      <c r="B1521" s="1" t="s">
        <v>17831</v>
      </c>
      <c r="C1521" s="1" t="s">
        <v>17832</v>
      </c>
      <c r="D1521" s="1" t="s">
        <v>17833</v>
      </c>
      <c r="E1521" s="1" t="s">
        <v>17834</v>
      </c>
      <c r="F1521" s="1" t="s">
        <v>17835</v>
      </c>
      <c r="G1521" s="1" t="s">
        <v>17836</v>
      </c>
      <c r="H1521" s="1" t="s">
        <v>17837</v>
      </c>
      <c r="I1521" s="1" t="s">
        <v>17838</v>
      </c>
      <c r="J1521" s="1" t="s">
        <v>17839</v>
      </c>
      <c r="K1521" s="1" t="s">
        <v>17840</v>
      </c>
      <c r="L1521" s="1" t="s">
        <v>17841</v>
      </c>
      <c r="M1521" s="1" t="s">
        <v>17842</v>
      </c>
      <c r="N1521" s="1" t="s">
        <v>17843</v>
      </c>
      <c r="O1521" s="1" t="s">
        <v>17844</v>
      </c>
      <c r="P1521" s="1" t="s">
        <v>17831</v>
      </c>
    </row>
    <row r="1522" spans="1:16" ht="14.25">
      <c r="A1522" s="44">
        <v>1521</v>
      </c>
      <c r="B1522" s="1" t="s">
        <v>17845</v>
      </c>
      <c r="C1522" s="1" t="s">
        <v>17846</v>
      </c>
      <c r="D1522" s="1" t="s">
        <v>17847</v>
      </c>
      <c r="E1522" s="1" t="s">
        <v>17848</v>
      </c>
      <c r="F1522" s="1" t="s">
        <v>17849</v>
      </c>
      <c r="G1522" s="1" t="s">
        <v>17850</v>
      </c>
      <c r="H1522" s="1" t="s">
        <v>17851</v>
      </c>
      <c r="I1522" s="1" t="s">
        <v>17852</v>
      </c>
      <c r="J1522" s="1" t="s">
        <v>17853</v>
      </c>
      <c r="K1522" s="1" t="s">
        <v>17854</v>
      </c>
      <c r="L1522" s="1" t="s">
        <v>17855</v>
      </c>
      <c r="M1522" s="1" t="s">
        <v>17856</v>
      </c>
      <c r="N1522" s="1" t="s">
        <v>17857</v>
      </c>
      <c r="O1522" s="1" t="s">
        <v>17858</v>
      </c>
      <c r="P1522" s="1" t="s">
        <v>17845</v>
      </c>
    </row>
    <row r="1523" spans="1:16" ht="14.25">
      <c r="A1523" s="44">
        <v>1522</v>
      </c>
      <c r="B1523" s="1" t="s">
        <v>17859</v>
      </c>
      <c r="C1523" s="1" t="s">
        <v>17860</v>
      </c>
      <c r="D1523" s="1" t="s">
        <v>17861</v>
      </c>
      <c r="E1523" s="1" t="s">
        <v>17862</v>
      </c>
      <c r="F1523" s="1" t="s">
        <v>17863</v>
      </c>
      <c r="G1523" s="1" t="s">
        <v>17864</v>
      </c>
      <c r="H1523" s="1" t="s">
        <v>17865</v>
      </c>
      <c r="I1523" s="1" t="s">
        <v>17866</v>
      </c>
      <c r="J1523" s="1" t="s">
        <v>17867</v>
      </c>
      <c r="K1523" s="1" t="s">
        <v>17868</v>
      </c>
      <c r="L1523" s="1" t="s">
        <v>17869</v>
      </c>
      <c r="M1523" s="1" t="s">
        <v>17870</v>
      </c>
      <c r="N1523" s="1" t="s">
        <v>17871</v>
      </c>
      <c r="O1523" s="1" t="s">
        <v>17872</v>
      </c>
      <c r="P1523" s="1" t="s">
        <v>17859</v>
      </c>
    </row>
    <row r="1524" spans="1:16" ht="14.25">
      <c r="A1524" s="44">
        <v>1523</v>
      </c>
      <c r="B1524" s="1" t="s">
        <v>17873</v>
      </c>
      <c r="C1524" s="1" t="s">
        <v>17874</v>
      </c>
      <c r="D1524" s="1" t="s">
        <v>17875</v>
      </c>
      <c r="E1524" s="1" t="s">
        <v>17876</v>
      </c>
      <c r="F1524" s="1" t="s">
        <v>16025</v>
      </c>
      <c r="G1524" s="1" t="s">
        <v>17877</v>
      </c>
      <c r="H1524" s="1" t="s">
        <v>17878</v>
      </c>
      <c r="I1524" s="1" t="s">
        <v>17879</v>
      </c>
      <c r="J1524" s="1" t="s">
        <v>17880</v>
      </c>
      <c r="K1524" s="1" t="s">
        <v>17881</v>
      </c>
      <c r="L1524" s="1" t="s">
        <v>17882</v>
      </c>
      <c r="M1524" s="1" t="s">
        <v>17883</v>
      </c>
      <c r="N1524" s="1" t="s">
        <v>17884</v>
      </c>
      <c r="O1524" s="1" t="s">
        <v>17885</v>
      </c>
      <c r="P1524" s="1" t="s">
        <v>17873</v>
      </c>
    </row>
    <row r="1525" spans="1:16" ht="14.25">
      <c r="A1525" s="44">
        <v>1524</v>
      </c>
      <c r="B1525" s="1" t="s">
        <v>17886</v>
      </c>
      <c r="C1525" s="1" t="s">
        <v>17887</v>
      </c>
      <c r="D1525" s="1" t="s">
        <v>17888</v>
      </c>
      <c r="E1525" s="1" t="s">
        <v>17889</v>
      </c>
      <c r="F1525" s="1" t="s">
        <v>17890</v>
      </c>
      <c r="G1525" s="1" t="s">
        <v>17891</v>
      </c>
      <c r="H1525" s="1" t="s">
        <v>17892</v>
      </c>
      <c r="I1525" s="1" t="s">
        <v>17893</v>
      </c>
      <c r="J1525" s="1" t="s">
        <v>17894</v>
      </c>
      <c r="K1525" s="1" t="s">
        <v>17895</v>
      </c>
      <c r="L1525" s="1" t="s">
        <v>17896</v>
      </c>
      <c r="M1525" s="1" t="s">
        <v>17897</v>
      </c>
      <c r="N1525" s="1" t="s">
        <v>17898</v>
      </c>
      <c r="O1525" s="1" t="s">
        <v>1532</v>
      </c>
      <c r="P1525" s="1" t="s">
        <v>17886</v>
      </c>
    </row>
    <row r="1526" spans="1:16" ht="14.25">
      <c r="A1526" s="44">
        <v>1525</v>
      </c>
      <c r="B1526" s="1" t="s">
        <v>17899</v>
      </c>
      <c r="C1526" s="1" t="s">
        <v>17900</v>
      </c>
      <c r="D1526" s="1" t="s">
        <v>17901</v>
      </c>
      <c r="E1526" s="1" t="s">
        <v>17902</v>
      </c>
      <c r="F1526" s="1" t="s">
        <v>17903</v>
      </c>
      <c r="G1526" s="1" t="s">
        <v>17904</v>
      </c>
      <c r="H1526" s="1" t="s">
        <v>17905</v>
      </c>
      <c r="I1526" s="1" t="s">
        <v>17906</v>
      </c>
      <c r="J1526" s="1" t="s">
        <v>17907</v>
      </c>
      <c r="K1526" s="1" t="s">
        <v>17908</v>
      </c>
      <c r="L1526" s="1" t="s">
        <v>17909</v>
      </c>
      <c r="M1526" s="1" t="s">
        <v>4860</v>
      </c>
      <c r="N1526" s="1" t="s">
        <v>17910</v>
      </c>
      <c r="O1526" s="1" t="s">
        <v>17911</v>
      </c>
      <c r="P1526" s="1" t="s">
        <v>17899</v>
      </c>
    </row>
    <row r="1527" spans="1:16" ht="14.25">
      <c r="A1527" s="44">
        <v>1526</v>
      </c>
      <c r="B1527" s="1" t="s">
        <v>17912</v>
      </c>
      <c r="C1527" s="1" t="s">
        <v>17913</v>
      </c>
      <c r="D1527" s="1" t="s">
        <v>17914</v>
      </c>
      <c r="E1527" s="1" t="s">
        <v>17915</v>
      </c>
      <c r="F1527" s="1" t="s">
        <v>17916</v>
      </c>
      <c r="G1527" s="1" t="s">
        <v>17917</v>
      </c>
      <c r="H1527" s="1" t="s">
        <v>17918</v>
      </c>
      <c r="I1527" s="1" t="s">
        <v>17919</v>
      </c>
      <c r="J1527" s="1" t="s">
        <v>17920</v>
      </c>
      <c r="K1527" s="1" t="s">
        <v>17921</v>
      </c>
      <c r="L1527" s="1" t="s">
        <v>17922</v>
      </c>
      <c r="M1527" s="1" t="s">
        <v>17923</v>
      </c>
      <c r="N1527" s="1" t="s">
        <v>17924</v>
      </c>
      <c r="O1527" s="1" t="s">
        <v>17925</v>
      </c>
      <c r="P1527" s="1" t="s">
        <v>17912</v>
      </c>
    </row>
    <row r="1528" spans="1:16" ht="14.25">
      <c r="A1528" s="44">
        <v>1527</v>
      </c>
      <c r="B1528" s="1" t="s">
        <v>17926</v>
      </c>
      <c r="C1528" s="1" t="s">
        <v>17927</v>
      </c>
      <c r="D1528" s="1" t="s">
        <v>17928</v>
      </c>
      <c r="E1528" s="1" t="s">
        <v>17929</v>
      </c>
      <c r="F1528" s="1" t="s">
        <v>17930</v>
      </c>
      <c r="G1528" s="1" t="s">
        <v>17931</v>
      </c>
      <c r="H1528" s="1" t="s">
        <v>17932</v>
      </c>
      <c r="I1528" s="1" t="s">
        <v>17933</v>
      </c>
      <c r="J1528" s="1" t="s">
        <v>17934</v>
      </c>
      <c r="K1528" s="1" t="s">
        <v>17935</v>
      </c>
      <c r="L1528" s="1" t="s">
        <v>17936</v>
      </c>
      <c r="M1528" s="1" t="s">
        <v>17937</v>
      </c>
      <c r="N1528" s="1" t="s">
        <v>17938</v>
      </c>
      <c r="O1528" s="1" t="s">
        <v>17939</v>
      </c>
      <c r="P1528" s="1" t="s">
        <v>17926</v>
      </c>
    </row>
    <row r="1529" spans="1:16" ht="14.25">
      <c r="A1529" s="44">
        <v>1528</v>
      </c>
      <c r="B1529" s="1" t="s">
        <v>17940</v>
      </c>
      <c r="C1529" s="1" t="s">
        <v>17941</v>
      </c>
      <c r="D1529" s="1" t="s">
        <v>17942</v>
      </c>
      <c r="E1529" s="1" t="s">
        <v>17943</v>
      </c>
      <c r="F1529" s="1" t="s">
        <v>17944</v>
      </c>
      <c r="G1529" s="1" t="s">
        <v>17945</v>
      </c>
      <c r="H1529" s="1" t="s">
        <v>17946</v>
      </c>
      <c r="I1529" s="1" t="s">
        <v>17947</v>
      </c>
      <c r="J1529" s="1" t="s">
        <v>17948</v>
      </c>
      <c r="K1529" s="1" t="s">
        <v>17949</v>
      </c>
      <c r="L1529" s="1" t="s">
        <v>17950</v>
      </c>
      <c r="M1529" s="1" t="s">
        <v>17951</v>
      </c>
      <c r="N1529" s="1" t="s">
        <v>17952</v>
      </c>
      <c r="O1529" s="1" t="s">
        <v>17953</v>
      </c>
      <c r="P1529" s="1" t="s">
        <v>17940</v>
      </c>
    </row>
    <row r="1530" spans="1:16" ht="14.25">
      <c r="A1530" s="44">
        <v>1529</v>
      </c>
      <c r="B1530" s="1" t="s">
        <v>17859</v>
      </c>
      <c r="C1530" s="1" t="s">
        <v>17860</v>
      </c>
      <c r="D1530" s="1" t="s">
        <v>17861</v>
      </c>
      <c r="E1530" s="1" t="s">
        <v>17862</v>
      </c>
      <c r="F1530" s="1" t="s">
        <v>17863</v>
      </c>
      <c r="G1530" s="1" t="s">
        <v>17864</v>
      </c>
      <c r="H1530" s="1" t="s">
        <v>17865</v>
      </c>
      <c r="I1530" s="1" t="s">
        <v>17866</v>
      </c>
      <c r="J1530" s="1" t="s">
        <v>17867</v>
      </c>
      <c r="K1530" s="1" t="s">
        <v>17868</v>
      </c>
      <c r="L1530" s="1" t="s">
        <v>17869</v>
      </c>
      <c r="M1530" s="1" t="s">
        <v>17870</v>
      </c>
      <c r="N1530" s="1" t="s">
        <v>17871</v>
      </c>
      <c r="O1530" s="1" t="s">
        <v>17872</v>
      </c>
      <c r="P1530" s="1" t="s">
        <v>17859</v>
      </c>
    </row>
    <row r="1531" spans="1:16" ht="14.25">
      <c r="A1531" s="44">
        <v>1530</v>
      </c>
      <c r="B1531" s="1" t="s">
        <v>17954</v>
      </c>
      <c r="C1531" s="1" t="s">
        <v>17954</v>
      </c>
      <c r="D1531" s="1" t="s">
        <v>17954</v>
      </c>
      <c r="E1531" s="1" t="s">
        <v>17955</v>
      </c>
      <c r="F1531" s="1" t="s">
        <v>17956</v>
      </c>
      <c r="G1531" s="1" t="s">
        <v>17955</v>
      </c>
      <c r="H1531" s="1" t="s">
        <v>17954</v>
      </c>
      <c r="I1531" s="1" t="s">
        <v>17955</v>
      </c>
      <c r="J1531" s="1" t="s">
        <v>17955</v>
      </c>
      <c r="K1531" s="1" t="s">
        <v>17955</v>
      </c>
      <c r="L1531" s="1" t="s">
        <v>17955</v>
      </c>
      <c r="M1531" s="1" t="s">
        <v>17954</v>
      </c>
      <c r="N1531" s="1" t="s">
        <v>17955</v>
      </c>
      <c r="O1531" s="1" t="s">
        <v>17954</v>
      </c>
      <c r="P1531" s="1" t="s">
        <v>17954</v>
      </c>
    </row>
    <row r="1532" spans="1:16" ht="14.25">
      <c r="A1532" s="44">
        <v>1531</v>
      </c>
      <c r="B1532" s="1" t="s">
        <v>17957</v>
      </c>
      <c r="C1532" s="1" t="s">
        <v>17957</v>
      </c>
      <c r="D1532" s="1" t="s">
        <v>17957</v>
      </c>
      <c r="E1532" s="1" t="s">
        <v>17958</v>
      </c>
      <c r="F1532" s="1" t="s">
        <v>17959</v>
      </c>
      <c r="G1532" s="1" t="s">
        <v>17958</v>
      </c>
      <c r="H1532" s="1" t="s">
        <v>17957</v>
      </c>
      <c r="I1532" s="1" t="s">
        <v>17958</v>
      </c>
      <c r="J1532" s="1" t="s">
        <v>17958</v>
      </c>
      <c r="K1532" s="1" t="s">
        <v>17958</v>
      </c>
      <c r="L1532" s="1" t="s">
        <v>17958</v>
      </c>
      <c r="M1532" s="1" t="s">
        <v>17957</v>
      </c>
      <c r="N1532" s="1" t="s">
        <v>17958</v>
      </c>
      <c r="O1532" s="1" t="s">
        <v>17957</v>
      </c>
      <c r="P1532" s="1" t="s">
        <v>17957</v>
      </c>
    </row>
    <row r="1533" spans="1:16" ht="14.25">
      <c r="A1533" s="44">
        <v>1532</v>
      </c>
      <c r="B1533" s="1" t="s">
        <v>17960</v>
      </c>
      <c r="C1533" s="1" t="s">
        <v>17960</v>
      </c>
      <c r="D1533" s="1" t="s">
        <v>17960</v>
      </c>
      <c r="E1533" s="1" t="s">
        <v>17961</v>
      </c>
      <c r="F1533" s="1" t="s">
        <v>17962</v>
      </c>
      <c r="G1533" s="1" t="s">
        <v>17961</v>
      </c>
      <c r="H1533" s="1" t="s">
        <v>17960</v>
      </c>
      <c r="I1533" s="1" t="s">
        <v>17961</v>
      </c>
      <c r="J1533" s="1" t="s">
        <v>17961</v>
      </c>
      <c r="K1533" s="1" t="s">
        <v>17961</v>
      </c>
      <c r="L1533" s="1" t="s">
        <v>17961</v>
      </c>
      <c r="M1533" s="1" t="s">
        <v>17960</v>
      </c>
      <c r="N1533" s="1" t="s">
        <v>17961</v>
      </c>
      <c r="O1533" s="1" t="s">
        <v>17960</v>
      </c>
      <c r="P1533" s="1" t="s">
        <v>17960</v>
      </c>
    </row>
    <row r="1534" spans="1:16" ht="14.25">
      <c r="A1534" s="44">
        <v>1533</v>
      </c>
      <c r="B1534" s="1" t="s">
        <v>17963</v>
      </c>
      <c r="C1534" s="1" t="s">
        <v>17963</v>
      </c>
      <c r="D1534" s="1" t="s">
        <v>17963</v>
      </c>
      <c r="E1534" s="1" t="s">
        <v>17964</v>
      </c>
      <c r="F1534" s="1" t="s">
        <v>17965</v>
      </c>
      <c r="G1534" s="1" t="s">
        <v>17964</v>
      </c>
      <c r="H1534" s="1" t="s">
        <v>17963</v>
      </c>
      <c r="I1534" s="1" t="s">
        <v>17964</v>
      </c>
      <c r="J1534" s="1" t="s">
        <v>17964</v>
      </c>
      <c r="K1534" s="1" t="s">
        <v>17964</v>
      </c>
      <c r="L1534" s="1" t="s">
        <v>17964</v>
      </c>
      <c r="M1534" s="1" t="s">
        <v>17963</v>
      </c>
      <c r="N1534" s="1" t="s">
        <v>17964</v>
      </c>
      <c r="O1534" s="1" t="s">
        <v>17963</v>
      </c>
      <c r="P1534" s="1" t="s">
        <v>17963</v>
      </c>
    </row>
    <row r="1535" spans="1:16" ht="14.25">
      <c r="A1535" s="44">
        <v>1534</v>
      </c>
      <c r="B1535" s="1" t="s">
        <v>17966</v>
      </c>
      <c r="C1535" s="1" t="s">
        <v>17966</v>
      </c>
      <c r="D1535" s="1" t="s">
        <v>17966</v>
      </c>
      <c r="E1535" s="1" t="s">
        <v>17967</v>
      </c>
      <c r="F1535" s="1" t="s">
        <v>17968</v>
      </c>
      <c r="G1535" s="1" t="s">
        <v>17967</v>
      </c>
      <c r="H1535" s="1" t="s">
        <v>17966</v>
      </c>
      <c r="I1535" s="1" t="s">
        <v>17967</v>
      </c>
      <c r="J1535" s="1" t="s">
        <v>17967</v>
      </c>
      <c r="K1535" s="1" t="s">
        <v>17967</v>
      </c>
      <c r="L1535" s="1" t="s">
        <v>17967</v>
      </c>
      <c r="M1535" s="1" t="s">
        <v>17966</v>
      </c>
      <c r="N1535" s="1" t="s">
        <v>17967</v>
      </c>
      <c r="O1535" s="1" t="s">
        <v>17966</v>
      </c>
      <c r="P1535" s="1" t="s">
        <v>17966</v>
      </c>
    </row>
    <row r="1536" spans="1:16" ht="14.25">
      <c r="A1536" s="44">
        <v>1535</v>
      </c>
      <c r="B1536" s="1" t="s">
        <v>17969</v>
      </c>
      <c r="C1536" s="1" t="s">
        <v>17969</v>
      </c>
      <c r="D1536" s="1" t="s">
        <v>17969</v>
      </c>
      <c r="E1536" s="1" t="s">
        <v>17970</v>
      </c>
      <c r="F1536" s="1" t="s">
        <v>17971</v>
      </c>
      <c r="G1536" s="1" t="s">
        <v>17972</v>
      </c>
      <c r="H1536" s="1" t="s">
        <v>17969</v>
      </c>
      <c r="I1536" s="1" t="s">
        <v>17970</v>
      </c>
      <c r="J1536" s="1" t="s">
        <v>17970</v>
      </c>
      <c r="K1536" s="1" t="s">
        <v>17972</v>
      </c>
      <c r="L1536" s="1" t="s">
        <v>17972</v>
      </c>
      <c r="M1536" s="1" t="s">
        <v>17969</v>
      </c>
      <c r="N1536" s="1" t="s">
        <v>17972</v>
      </c>
      <c r="O1536" s="1" t="s">
        <v>17969</v>
      </c>
      <c r="P1536" s="1" t="s">
        <v>17969</v>
      </c>
    </row>
    <row r="1537" spans="1:16" ht="14.25">
      <c r="A1537" s="44">
        <v>1536</v>
      </c>
      <c r="B1537" s="1" t="s">
        <v>17973</v>
      </c>
      <c r="C1537" s="1" t="s">
        <v>17974</v>
      </c>
      <c r="D1537" s="1" t="s">
        <v>17975</v>
      </c>
      <c r="E1537" s="1" t="s">
        <v>17976</v>
      </c>
      <c r="F1537" s="1" t="s">
        <v>17977</v>
      </c>
      <c r="G1537" s="1" t="s">
        <v>17978</v>
      </c>
      <c r="H1537" s="1" t="s">
        <v>17979</v>
      </c>
      <c r="I1537" s="1" t="s">
        <v>17980</v>
      </c>
      <c r="J1537" s="1" t="s">
        <v>17981</v>
      </c>
      <c r="K1537" s="1" t="s">
        <v>17982</v>
      </c>
      <c r="L1537" s="1" t="s">
        <v>17983</v>
      </c>
      <c r="M1537" s="1" t="s">
        <v>17984</v>
      </c>
      <c r="N1537" s="1" t="s">
        <v>17985</v>
      </c>
      <c r="O1537" s="1" t="s">
        <v>17986</v>
      </c>
      <c r="P1537" s="1" t="s">
        <v>17973</v>
      </c>
    </row>
    <row r="1538" spans="1:16" ht="14.25">
      <c r="A1538" s="44">
        <v>1537</v>
      </c>
      <c r="B1538" s="1" t="s">
        <v>17987</v>
      </c>
      <c r="C1538" s="1" t="s">
        <v>17988</v>
      </c>
      <c r="D1538" s="1" t="s">
        <v>17989</v>
      </c>
      <c r="E1538" s="1" t="s">
        <v>17990</v>
      </c>
      <c r="F1538" s="1" t="s">
        <v>17991</v>
      </c>
      <c r="G1538" s="1" t="s">
        <v>17992</v>
      </c>
      <c r="H1538" s="1" t="s">
        <v>17993</v>
      </c>
      <c r="I1538" s="1" t="s">
        <v>17994</v>
      </c>
      <c r="J1538" s="1" t="s">
        <v>17995</v>
      </c>
      <c r="K1538" s="1" t="s">
        <v>17996</v>
      </c>
      <c r="L1538" s="1" t="s">
        <v>17997</v>
      </c>
      <c r="M1538" s="1" t="s">
        <v>17998</v>
      </c>
      <c r="N1538" s="1" t="s">
        <v>17999</v>
      </c>
      <c r="O1538" s="1" t="s">
        <v>18000</v>
      </c>
      <c r="P1538" s="1" t="s">
        <v>17987</v>
      </c>
    </row>
    <row r="1539" spans="1:16" ht="14.25">
      <c r="A1539" s="44">
        <v>1538</v>
      </c>
      <c r="B1539" s="1" t="s">
        <v>18001</v>
      </c>
      <c r="C1539" s="1" t="s">
        <v>18002</v>
      </c>
      <c r="D1539" s="1" t="s">
        <v>18003</v>
      </c>
      <c r="E1539" s="1" t="s">
        <v>18004</v>
      </c>
      <c r="F1539" s="1" t="s">
        <v>18005</v>
      </c>
      <c r="G1539" s="1" t="s">
        <v>18006</v>
      </c>
      <c r="H1539" s="1" t="s">
        <v>18007</v>
      </c>
      <c r="I1539" s="1" t="s">
        <v>18008</v>
      </c>
      <c r="J1539" s="1" t="s">
        <v>18009</v>
      </c>
      <c r="K1539" s="1" t="s">
        <v>18010</v>
      </c>
      <c r="L1539" s="1" t="s">
        <v>18011</v>
      </c>
      <c r="M1539" s="1" t="s">
        <v>18012</v>
      </c>
      <c r="N1539" s="1" t="s">
        <v>18013</v>
      </c>
      <c r="O1539" s="1" t="s">
        <v>18014</v>
      </c>
      <c r="P1539" s="1" t="s">
        <v>18001</v>
      </c>
    </row>
    <row r="1540" spans="1:16" ht="14.25">
      <c r="A1540" s="44">
        <v>1539</v>
      </c>
      <c r="B1540" s="1" t="s">
        <v>18015</v>
      </c>
      <c r="C1540" s="1" t="s">
        <v>17887</v>
      </c>
      <c r="D1540" s="1" t="s">
        <v>17888</v>
      </c>
      <c r="E1540" s="1" t="s">
        <v>18016</v>
      </c>
      <c r="F1540" s="1" t="s">
        <v>18017</v>
      </c>
      <c r="G1540" s="1" t="s">
        <v>18018</v>
      </c>
      <c r="H1540" s="1" t="s">
        <v>18019</v>
      </c>
      <c r="I1540" s="1" t="s">
        <v>18020</v>
      </c>
      <c r="J1540" s="1" t="s">
        <v>18021</v>
      </c>
      <c r="K1540" s="1" t="s">
        <v>18022</v>
      </c>
      <c r="L1540" s="1" t="s">
        <v>18023</v>
      </c>
      <c r="M1540" s="1" t="s">
        <v>18024</v>
      </c>
      <c r="N1540" s="1" t="s">
        <v>18025</v>
      </c>
      <c r="O1540" s="1" t="s">
        <v>18026</v>
      </c>
      <c r="P1540" s="1" t="s">
        <v>18015</v>
      </c>
    </row>
    <row r="1541" spans="1:16" ht="14.25">
      <c r="A1541" s="44">
        <v>1540</v>
      </c>
      <c r="B1541" s="1" t="s">
        <v>2113</v>
      </c>
      <c r="C1541" s="1" t="s">
        <v>18027</v>
      </c>
      <c r="D1541" s="1" t="s">
        <v>2115</v>
      </c>
      <c r="E1541" s="1" t="s">
        <v>2116</v>
      </c>
      <c r="F1541" s="1" t="s">
        <v>2117</v>
      </c>
      <c r="G1541" s="1" t="s">
        <v>2118</v>
      </c>
      <c r="H1541" s="1" t="s">
        <v>2119</v>
      </c>
      <c r="I1541" s="1" t="s">
        <v>2120</v>
      </c>
      <c r="J1541" s="1" t="s">
        <v>2121</v>
      </c>
      <c r="K1541" s="1" t="s">
        <v>2122</v>
      </c>
      <c r="L1541" s="1" t="s">
        <v>2123</v>
      </c>
      <c r="M1541" s="1" t="s">
        <v>2124</v>
      </c>
      <c r="N1541" s="1" t="s">
        <v>2125</v>
      </c>
      <c r="O1541" s="1" t="s">
        <v>2126</v>
      </c>
      <c r="P1541" s="1" t="s">
        <v>2113</v>
      </c>
    </row>
    <row r="1542" spans="1:16" ht="14.25">
      <c r="A1542" s="44">
        <v>1541</v>
      </c>
      <c r="B1542" s="1" t="s">
        <v>18028</v>
      </c>
      <c r="C1542" s="1" t="s">
        <v>18029</v>
      </c>
      <c r="D1542" s="1" t="s">
        <v>18030</v>
      </c>
      <c r="E1542" s="1" t="s">
        <v>18031</v>
      </c>
      <c r="F1542" s="1" t="s">
        <v>18032</v>
      </c>
      <c r="G1542" s="1" t="s">
        <v>18033</v>
      </c>
      <c r="H1542" s="1" t="s">
        <v>18034</v>
      </c>
      <c r="I1542" s="1" t="s">
        <v>18035</v>
      </c>
      <c r="J1542" s="1" t="s">
        <v>18036</v>
      </c>
      <c r="K1542" s="1" t="s">
        <v>18037</v>
      </c>
      <c r="L1542" s="1" t="s">
        <v>18038</v>
      </c>
      <c r="M1542" s="1" t="s">
        <v>18039</v>
      </c>
      <c r="N1542" s="1" t="s">
        <v>18040</v>
      </c>
      <c r="O1542" s="1" t="s">
        <v>18041</v>
      </c>
      <c r="P1542" s="1" t="s">
        <v>18028</v>
      </c>
    </row>
    <row r="1543" spans="1:16" ht="14.25">
      <c r="A1543" s="44">
        <v>1542</v>
      </c>
      <c r="B1543" s="1" t="s">
        <v>18042</v>
      </c>
      <c r="C1543" s="1" t="s">
        <v>18043</v>
      </c>
      <c r="D1543" s="1" t="s">
        <v>18044</v>
      </c>
      <c r="E1543" s="1" t="s">
        <v>18045</v>
      </c>
      <c r="F1543" s="1" t="s">
        <v>18046</v>
      </c>
      <c r="G1543" s="1" t="s">
        <v>18047</v>
      </c>
      <c r="H1543" s="1" t="s">
        <v>18048</v>
      </c>
      <c r="I1543" s="1" t="s">
        <v>18049</v>
      </c>
      <c r="J1543" s="1" t="s">
        <v>18050</v>
      </c>
      <c r="K1543" s="1" t="s">
        <v>18051</v>
      </c>
      <c r="L1543" s="1" t="s">
        <v>18052</v>
      </c>
      <c r="M1543" s="1" t="s">
        <v>18053</v>
      </c>
      <c r="N1543" s="1" t="s">
        <v>18054</v>
      </c>
      <c r="O1543" s="1" t="s">
        <v>18055</v>
      </c>
      <c r="P1543" s="1" t="s">
        <v>18042</v>
      </c>
    </row>
    <row r="1544" spans="1:16" ht="14.25">
      <c r="A1544" s="44">
        <v>1543</v>
      </c>
      <c r="B1544" s="1" t="s">
        <v>18056</v>
      </c>
      <c r="C1544" s="1" t="s">
        <v>18057</v>
      </c>
      <c r="D1544" s="1" t="s">
        <v>18058</v>
      </c>
      <c r="E1544" s="1" t="s">
        <v>18059</v>
      </c>
      <c r="F1544" s="1" t="s">
        <v>18060</v>
      </c>
      <c r="G1544" s="1" t="s">
        <v>18061</v>
      </c>
      <c r="H1544" s="1" t="s">
        <v>18062</v>
      </c>
      <c r="I1544" s="1" t="s">
        <v>18063</v>
      </c>
      <c r="J1544" s="1" t="s">
        <v>18064</v>
      </c>
      <c r="K1544" s="1" t="s">
        <v>18065</v>
      </c>
      <c r="L1544" s="1" t="s">
        <v>18066</v>
      </c>
      <c r="M1544" s="1" t="s">
        <v>18067</v>
      </c>
      <c r="N1544" s="1" t="s">
        <v>18068</v>
      </c>
      <c r="O1544" s="1" t="s">
        <v>18069</v>
      </c>
      <c r="P1544" s="1" t="s">
        <v>18056</v>
      </c>
    </row>
    <row r="1545" spans="1:16" ht="14.25">
      <c r="A1545" s="44">
        <v>1544</v>
      </c>
      <c r="B1545" s="1" t="s">
        <v>18070</v>
      </c>
      <c r="C1545" s="1" t="s">
        <v>18071</v>
      </c>
      <c r="D1545" s="1" t="s">
        <v>18072</v>
      </c>
      <c r="E1545" s="1" t="s">
        <v>18073</v>
      </c>
      <c r="F1545" s="1" t="s">
        <v>12134</v>
      </c>
      <c r="G1545" s="1" t="s">
        <v>18074</v>
      </c>
      <c r="H1545" s="1" t="s">
        <v>18075</v>
      </c>
      <c r="I1545" s="1" t="s">
        <v>18076</v>
      </c>
      <c r="J1545" s="1" t="s">
        <v>18077</v>
      </c>
      <c r="K1545" s="1" t="s">
        <v>18078</v>
      </c>
      <c r="L1545" s="1" t="s">
        <v>18079</v>
      </c>
      <c r="M1545" s="1" t="s">
        <v>18080</v>
      </c>
      <c r="N1545" s="1" t="s">
        <v>18081</v>
      </c>
      <c r="O1545" s="1" t="s">
        <v>18082</v>
      </c>
      <c r="P1545" s="1" t="s">
        <v>18070</v>
      </c>
    </row>
    <row r="1546" spans="1:16" ht="14.25">
      <c r="A1546" s="44">
        <v>1545</v>
      </c>
      <c r="B1546" s="1" t="s">
        <v>18083</v>
      </c>
      <c r="C1546" s="1" t="s">
        <v>18084</v>
      </c>
      <c r="D1546" s="1" t="s">
        <v>4707</v>
      </c>
      <c r="E1546" s="1" t="s">
        <v>18085</v>
      </c>
      <c r="F1546" s="1" t="s">
        <v>12134</v>
      </c>
      <c r="G1546" s="1" t="s">
        <v>18086</v>
      </c>
      <c r="H1546" s="1" t="s">
        <v>18087</v>
      </c>
      <c r="I1546" s="1" t="s">
        <v>18088</v>
      </c>
      <c r="J1546" s="1" t="s">
        <v>18089</v>
      </c>
      <c r="K1546" s="1" t="s">
        <v>18090</v>
      </c>
      <c r="L1546" s="1" t="s">
        <v>18091</v>
      </c>
      <c r="M1546" s="1" t="s">
        <v>18092</v>
      </c>
      <c r="N1546" s="1" t="s">
        <v>18093</v>
      </c>
      <c r="O1546" s="1" t="s">
        <v>18094</v>
      </c>
      <c r="P1546" s="1" t="s">
        <v>18083</v>
      </c>
    </row>
    <row r="1547" spans="1:16" ht="14.25">
      <c r="A1547" s="44">
        <v>1546</v>
      </c>
      <c r="B1547" s="1" t="s">
        <v>18095</v>
      </c>
      <c r="C1547" s="1" t="s">
        <v>18096</v>
      </c>
      <c r="D1547" s="1" t="s">
        <v>18097</v>
      </c>
      <c r="E1547" s="1" t="s">
        <v>18098</v>
      </c>
      <c r="F1547" s="1" t="s">
        <v>18099</v>
      </c>
      <c r="G1547" s="1" t="s">
        <v>18100</v>
      </c>
      <c r="H1547" s="1" t="s">
        <v>18101</v>
      </c>
      <c r="I1547" s="1" t="s">
        <v>18102</v>
      </c>
      <c r="J1547" s="1" t="s">
        <v>18103</v>
      </c>
      <c r="K1547" s="1" t="s">
        <v>18104</v>
      </c>
      <c r="L1547" s="1" t="s">
        <v>18105</v>
      </c>
      <c r="M1547" s="1" t="s">
        <v>18106</v>
      </c>
      <c r="N1547" s="1" t="s">
        <v>18106</v>
      </c>
      <c r="O1547" s="1" t="s">
        <v>18107</v>
      </c>
      <c r="P1547" s="1" t="s">
        <v>18095</v>
      </c>
    </row>
    <row r="1548" spans="1:16" ht="14.25">
      <c r="A1548" s="44">
        <v>1547</v>
      </c>
      <c r="B1548" s="1" t="s">
        <v>18108</v>
      </c>
      <c r="C1548" s="1" t="s">
        <v>18109</v>
      </c>
      <c r="D1548" s="1" t="s">
        <v>18110</v>
      </c>
      <c r="E1548" s="1" t="s">
        <v>18111</v>
      </c>
      <c r="F1548" s="1" t="s">
        <v>18108</v>
      </c>
      <c r="G1548" s="1" t="s">
        <v>18108</v>
      </c>
      <c r="H1548" s="1" t="s">
        <v>18108</v>
      </c>
      <c r="I1548" s="1" t="s">
        <v>18108</v>
      </c>
      <c r="J1548" s="1" t="s">
        <v>18108</v>
      </c>
      <c r="K1548" s="1" t="s">
        <v>18108</v>
      </c>
      <c r="L1548" s="1" t="s">
        <v>18112</v>
      </c>
      <c r="M1548" s="1" t="s">
        <v>18108</v>
      </c>
      <c r="N1548" s="1" t="s">
        <v>18113</v>
      </c>
      <c r="O1548" s="1" t="s">
        <v>18114</v>
      </c>
      <c r="P1548" s="1" t="s">
        <v>18108</v>
      </c>
    </row>
    <row r="1549" spans="1:16" ht="14.25">
      <c r="A1549" s="44">
        <v>1548</v>
      </c>
      <c r="B1549" s="1" t="s">
        <v>18115</v>
      </c>
      <c r="C1549" s="1" t="s">
        <v>18116</v>
      </c>
      <c r="D1549" s="1" t="s">
        <v>18117</v>
      </c>
      <c r="E1549" s="1" t="s">
        <v>18118</v>
      </c>
      <c r="F1549" s="1" t="s">
        <v>18119</v>
      </c>
      <c r="G1549" s="1" t="s">
        <v>18120</v>
      </c>
      <c r="H1549" s="1" t="s">
        <v>18121</v>
      </c>
      <c r="I1549" s="1" t="s">
        <v>18122</v>
      </c>
      <c r="J1549" s="1" t="s">
        <v>18123</v>
      </c>
      <c r="K1549" s="1" t="s">
        <v>18124</v>
      </c>
      <c r="L1549" s="1" t="s">
        <v>18125</v>
      </c>
      <c r="M1549" s="1" t="s">
        <v>18126</v>
      </c>
      <c r="N1549" s="1" t="s">
        <v>18127</v>
      </c>
      <c r="O1549" s="1" t="s">
        <v>18128</v>
      </c>
      <c r="P1549" s="1" t="s">
        <v>18115</v>
      </c>
    </row>
    <row r="1550" spans="1:16" ht="15" customHeight="1">
      <c r="A1550" s="44">
        <v>1549</v>
      </c>
      <c r="B1550" s="1" t="s">
        <v>18129</v>
      </c>
      <c r="C1550" s="1" t="s">
        <v>18130</v>
      </c>
      <c r="D1550" s="1" t="s">
        <v>18131</v>
      </c>
      <c r="E1550" s="1" t="s">
        <v>18132</v>
      </c>
      <c r="F1550" s="1" t="s">
        <v>18133</v>
      </c>
      <c r="G1550" s="1" t="s">
        <v>18134</v>
      </c>
      <c r="H1550" s="1" t="s">
        <v>18135</v>
      </c>
      <c r="I1550" s="1" t="s">
        <v>18136</v>
      </c>
      <c r="J1550" s="1" t="s">
        <v>18137</v>
      </c>
      <c r="K1550" s="1" t="s">
        <v>18138</v>
      </c>
      <c r="L1550" s="1" t="s">
        <v>18139</v>
      </c>
      <c r="M1550" s="1" t="s">
        <v>18140</v>
      </c>
      <c r="N1550" s="1" t="s">
        <v>18141</v>
      </c>
      <c r="O1550" s="1" t="s">
        <v>18142</v>
      </c>
      <c r="P1550" s="1" t="s">
        <v>18129</v>
      </c>
    </row>
    <row r="1551" spans="1:16" ht="15" customHeight="1">
      <c r="A1551" s="44">
        <v>1550</v>
      </c>
      <c r="B1551" s="1" t="s">
        <v>18143</v>
      </c>
      <c r="C1551" s="1" t="s">
        <v>18144</v>
      </c>
      <c r="D1551" s="1" t="s">
        <v>18145</v>
      </c>
      <c r="E1551" s="1" t="s">
        <v>18146</v>
      </c>
      <c r="F1551" s="1" t="s">
        <v>18147</v>
      </c>
      <c r="G1551" s="1" t="s">
        <v>18148</v>
      </c>
      <c r="H1551" s="1" t="s">
        <v>18149</v>
      </c>
      <c r="I1551" s="1" t="s">
        <v>18150</v>
      </c>
      <c r="J1551" s="1" t="s">
        <v>18151</v>
      </c>
      <c r="K1551" s="1" t="s">
        <v>18152</v>
      </c>
      <c r="L1551" s="1" t="s">
        <v>18153</v>
      </c>
      <c r="M1551" s="1" t="s">
        <v>18154</v>
      </c>
      <c r="N1551" s="1" t="s">
        <v>18155</v>
      </c>
      <c r="O1551" s="1" t="s">
        <v>18156</v>
      </c>
      <c r="P1551" s="1" t="s">
        <v>18143</v>
      </c>
    </row>
    <row r="1552" spans="1:16" ht="14.25">
      <c r="A1552" s="44">
        <v>1551</v>
      </c>
      <c r="B1552" s="1" t="s">
        <v>18157</v>
      </c>
      <c r="C1552" s="1" t="s">
        <v>18158</v>
      </c>
      <c r="D1552" s="1" t="s">
        <v>18159</v>
      </c>
      <c r="E1552" s="1" t="s">
        <v>18160</v>
      </c>
      <c r="F1552" s="1" t="s">
        <v>18161</v>
      </c>
      <c r="G1552" s="1" t="s">
        <v>18162</v>
      </c>
      <c r="H1552" s="1" t="s">
        <v>18163</v>
      </c>
      <c r="I1552" s="1" t="s">
        <v>18164</v>
      </c>
      <c r="J1552" s="1" t="s">
        <v>18165</v>
      </c>
      <c r="K1552" s="1" t="s">
        <v>18166</v>
      </c>
      <c r="L1552" s="1" t="s">
        <v>18167</v>
      </c>
      <c r="M1552" s="1" t="s">
        <v>18167</v>
      </c>
      <c r="N1552" s="1" t="s">
        <v>18167</v>
      </c>
      <c r="O1552" s="1" t="s">
        <v>18168</v>
      </c>
      <c r="P1552" s="1" t="s">
        <v>18157</v>
      </c>
    </row>
    <row r="1553" spans="1:16" ht="14.25">
      <c r="A1553" s="44">
        <v>1552</v>
      </c>
      <c r="B1553" s="1" t="s">
        <v>11317</v>
      </c>
      <c r="C1553" s="1" t="s">
        <v>11305</v>
      </c>
      <c r="D1553" s="1" t="s">
        <v>11306</v>
      </c>
      <c r="E1553" s="1" t="s">
        <v>18169</v>
      </c>
      <c r="F1553" s="1" t="s">
        <v>18170</v>
      </c>
      <c r="G1553" s="1" t="s">
        <v>18171</v>
      </c>
      <c r="H1553" s="1" t="s">
        <v>18172</v>
      </c>
      <c r="I1553" s="1" t="s">
        <v>18173</v>
      </c>
      <c r="J1553" s="1" t="s">
        <v>18174</v>
      </c>
      <c r="K1553" s="1" t="s">
        <v>11324</v>
      </c>
      <c r="L1553" s="1" t="s">
        <v>18175</v>
      </c>
      <c r="M1553" s="1" t="s">
        <v>18176</v>
      </c>
      <c r="N1553" s="1" t="s">
        <v>18177</v>
      </c>
      <c r="O1553" s="1" t="s">
        <v>18178</v>
      </c>
      <c r="P1553" s="1" t="s">
        <v>11317</v>
      </c>
    </row>
    <row r="1554" spans="1:16" ht="15" customHeight="1">
      <c r="A1554" s="44">
        <v>1553</v>
      </c>
      <c r="B1554" s="1" t="s">
        <v>18179</v>
      </c>
      <c r="C1554" s="1" t="s">
        <v>12492</v>
      </c>
      <c r="D1554" s="1" t="s">
        <v>12493</v>
      </c>
      <c r="E1554" s="1" t="s">
        <v>12494</v>
      </c>
      <c r="F1554" s="1" t="s">
        <v>18180</v>
      </c>
      <c r="G1554" s="1" t="s">
        <v>18181</v>
      </c>
      <c r="H1554" s="1" t="s">
        <v>12497</v>
      </c>
      <c r="I1554" s="1" t="s">
        <v>18182</v>
      </c>
      <c r="J1554" s="1" t="s">
        <v>18183</v>
      </c>
      <c r="K1554" s="1" t="s">
        <v>18184</v>
      </c>
      <c r="L1554" s="1" t="s">
        <v>18185</v>
      </c>
      <c r="M1554" s="1" t="s">
        <v>18186</v>
      </c>
      <c r="N1554" s="1" t="s">
        <v>18187</v>
      </c>
      <c r="O1554" s="1" t="s">
        <v>18188</v>
      </c>
      <c r="P1554" s="1" t="s">
        <v>18179</v>
      </c>
    </row>
    <row r="1555" spans="1:16" ht="14.25">
      <c r="A1555" s="44">
        <v>1554</v>
      </c>
      <c r="B1555" s="1" t="s">
        <v>18189</v>
      </c>
      <c r="C1555" s="1" t="s">
        <v>18190</v>
      </c>
      <c r="D1555" s="1" t="s">
        <v>18191</v>
      </c>
      <c r="E1555" s="1" t="s">
        <v>18192</v>
      </c>
      <c r="F1555" s="1" t="s">
        <v>18193</v>
      </c>
      <c r="G1555" s="1" t="s">
        <v>18194</v>
      </c>
      <c r="H1555" s="1" t="s">
        <v>18195</v>
      </c>
      <c r="I1555" s="1" t="s">
        <v>18196</v>
      </c>
      <c r="J1555" s="1" t="s">
        <v>18197</v>
      </c>
      <c r="K1555" s="1" t="s">
        <v>18198</v>
      </c>
      <c r="L1555" s="1" t="s">
        <v>18199</v>
      </c>
      <c r="M1555" s="1" t="s">
        <v>18200</v>
      </c>
      <c r="N1555" s="1" t="s">
        <v>18201</v>
      </c>
      <c r="O1555" s="1" t="s">
        <v>18202</v>
      </c>
      <c r="P1555" s="1" t="s">
        <v>18189</v>
      </c>
    </row>
    <row r="1556" spans="1:16" ht="15" customHeight="1">
      <c r="A1556" s="44">
        <v>1555</v>
      </c>
      <c r="B1556" s="1" t="s">
        <v>18203</v>
      </c>
      <c r="C1556" s="1" t="s">
        <v>18203</v>
      </c>
      <c r="D1556" s="1" t="s">
        <v>18203</v>
      </c>
      <c r="E1556" s="1" t="s">
        <v>18204</v>
      </c>
      <c r="F1556" s="1" t="s">
        <v>18205</v>
      </c>
      <c r="G1556" s="1" t="s">
        <v>18206</v>
      </c>
      <c r="H1556" s="1" t="s">
        <v>18207</v>
      </c>
      <c r="I1556" s="1" t="s">
        <v>18208</v>
      </c>
      <c r="J1556" s="1" t="s">
        <v>18209</v>
      </c>
      <c r="K1556" s="1" t="s">
        <v>18210</v>
      </c>
      <c r="L1556" s="1" t="s">
        <v>18211</v>
      </c>
      <c r="M1556" s="1" t="s">
        <v>18212</v>
      </c>
      <c r="N1556" s="1" t="s">
        <v>18212</v>
      </c>
      <c r="O1556" s="1" t="s">
        <v>18213</v>
      </c>
      <c r="P1556" s="1" t="s">
        <v>18203</v>
      </c>
    </row>
    <row r="1557" spans="1:16" ht="14.25">
      <c r="A1557" s="44">
        <v>1556</v>
      </c>
      <c r="B1557" s="1" t="s">
        <v>18214</v>
      </c>
      <c r="C1557" s="1" t="s">
        <v>18215</v>
      </c>
      <c r="D1557" s="1" t="s">
        <v>18216</v>
      </c>
      <c r="E1557" s="1" t="s">
        <v>18217</v>
      </c>
      <c r="F1557" s="1" t="s">
        <v>18218</v>
      </c>
      <c r="G1557" s="1" t="s">
        <v>18219</v>
      </c>
      <c r="H1557" s="1" t="s">
        <v>18220</v>
      </c>
      <c r="I1557" s="1" t="s">
        <v>18221</v>
      </c>
      <c r="J1557" s="1" t="s">
        <v>18222</v>
      </c>
      <c r="K1557" s="1" t="s">
        <v>18223</v>
      </c>
      <c r="L1557" s="1" t="s">
        <v>18224</v>
      </c>
      <c r="M1557" s="1" t="s">
        <v>18214</v>
      </c>
      <c r="N1557" s="1" t="s">
        <v>18225</v>
      </c>
      <c r="O1557" s="1" t="s">
        <v>18226</v>
      </c>
      <c r="P1557" s="1" t="s">
        <v>18214</v>
      </c>
    </row>
    <row r="1558" spans="1:16" ht="14.25">
      <c r="A1558" s="44">
        <v>1557</v>
      </c>
      <c r="B1558" s="1" t="s">
        <v>18227</v>
      </c>
      <c r="C1558" s="1" t="s">
        <v>18228</v>
      </c>
      <c r="D1558" s="1" t="s">
        <v>18229</v>
      </c>
      <c r="E1558" s="1" t="s">
        <v>18230</v>
      </c>
      <c r="F1558" s="1" t="s">
        <v>18231</v>
      </c>
      <c r="G1558" s="1" t="s">
        <v>18232</v>
      </c>
      <c r="H1558" s="1" t="s">
        <v>18233</v>
      </c>
      <c r="I1558" s="1" t="s">
        <v>18234</v>
      </c>
      <c r="J1558" s="1" t="s">
        <v>18235</v>
      </c>
      <c r="K1558" s="1" t="s">
        <v>18236</v>
      </c>
      <c r="L1558" s="1" t="s">
        <v>18237</v>
      </c>
      <c r="M1558" s="1" t="s">
        <v>18238</v>
      </c>
      <c r="N1558" s="1" t="s">
        <v>18239</v>
      </c>
      <c r="O1558" s="1" t="s">
        <v>18240</v>
      </c>
      <c r="P1558" s="1" t="s">
        <v>18227</v>
      </c>
    </row>
    <row r="1559" spans="1:16" ht="14.25">
      <c r="A1559" s="44">
        <v>1558</v>
      </c>
      <c r="B1559" s="1" t="s">
        <v>18241</v>
      </c>
      <c r="C1559" s="1" t="s">
        <v>18242</v>
      </c>
      <c r="D1559" s="1" t="s">
        <v>18243</v>
      </c>
      <c r="E1559" s="1" t="s">
        <v>18244</v>
      </c>
      <c r="F1559" s="1" t="s">
        <v>18245</v>
      </c>
      <c r="G1559" s="1" t="s">
        <v>18246</v>
      </c>
      <c r="H1559" s="1" t="s">
        <v>18247</v>
      </c>
      <c r="I1559" s="1" t="s">
        <v>18248</v>
      </c>
      <c r="J1559" s="1" t="s">
        <v>18249</v>
      </c>
      <c r="K1559" s="1" t="s">
        <v>18250</v>
      </c>
      <c r="L1559" s="1" t="s">
        <v>18251</v>
      </c>
      <c r="M1559" s="1" t="s">
        <v>18252</v>
      </c>
      <c r="N1559" s="1" t="s">
        <v>18253</v>
      </c>
      <c r="O1559" s="1" t="s">
        <v>18254</v>
      </c>
      <c r="P1559" s="1" t="s">
        <v>18241</v>
      </c>
    </row>
    <row r="1560" spans="1:16" ht="14.25">
      <c r="A1560" s="44">
        <v>1559</v>
      </c>
      <c r="B1560" s="1" t="s">
        <v>18255</v>
      </c>
      <c r="C1560" s="1" t="s">
        <v>18256</v>
      </c>
      <c r="D1560" s="1" t="s">
        <v>18257</v>
      </c>
      <c r="E1560" s="1" t="s">
        <v>18258</v>
      </c>
      <c r="F1560" s="1" t="s">
        <v>18259</v>
      </c>
      <c r="G1560" s="1" t="s">
        <v>18260</v>
      </c>
      <c r="H1560" s="1" t="s">
        <v>18261</v>
      </c>
      <c r="I1560" s="1" t="s">
        <v>18262</v>
      </c>
      <c r="J1560" s="1" t="s">
        <v>18263</v>
      </c>
      <c r="K1560" s="1" t="s">
        <v>18264</v>
      </c>
      <c r="L1560" s="1" t="s">
        <v>18265</v>
      </c>
      <c r="M1560" s="1" t="s">
        <v>18266</v>
      </c>
      <c r="N1560" s="1" t="s">
        <v>18267</v>
      </c>
      <c r="O1560" s="1" t="s">
        <v>18268</v>
      </c>
      <c r="P1560" s="1" t="s">
        <v>18255</v>
      </c>
    </row>
    <row r="1561" spans="1:16" ht="14.25">
      <c r="A1561" s="44">
        <v>1560</v>
      </c>
      <c r="B1561" s="1" t="s">
        <v>18269</v>
      </c>
      <c r="C1561" s="1" t="s">
        <v>18270</v>
      </c>
      <c r="D1561" s="1" t="s">
        <v>18271</v>
      </c>
      <c r="E1561" s="1" t="s">
        <v>18272</v>
      </c>
      <c r="F1561" s="1" t="s">
        <v>18273</v>
      </c>
      <c r="G1561" s="1" t="s">
        <v>18274</v>
      </c>
      <c r="H1561" s="1" t="s">
        <v>18275</v>
      </c>
      <c r="I1561" s="1" t="s">
        <v>18276</v>
      </c>
      <c r="J1561" s="1" t="s">
        <v>18277</v>
      </c>
      <c r="K1561" s="1" t="s">
        <v>18278</v>
      </c>
      <c r="L1561" s="1" t="s">
        <v>18279</v>
      </c>
      <c r="M1561" s="1" t="s">
        <v>18280</v>
      </c>
      <c r="N1561" s="1" t="s">
        <v>18281</v>
      </c>
      <c r="O1561" s="1" t="s">
        <v>18282</v>
      </c>
      <c r="P1561" s="1" t="s">
        <v>18269</v>
      </c>
    </row>
    <row r="1562" spans="1:16" ht="14.25">
      <c r="A1562" s="44">
        <v>1561</v>
      </c>
      <c r="B1562" s="1" t="s">
        <v>18283</v>
      </c>
      <c r="C1562" s="1" t="s">
        <v>18284</v>
      </c>
      <c r="D1562" s="1" t="s">
        <v>18285</v>
      </c>
      <c r="E1562" s="1" t="s">
        <v>18286</v>
      </c>
      <c r="F1562" s="1" t="s">
        <v>18287</v>
      </c>
      <c r="G1562" s="1" t="s">
        <v>18288</v>
      </c>
      <c r="H1562" s="1" t="s">
        <v>18289</v>
      </c>
      <c r="I1562" s="1" t="s">
        <v>18290</v>
      </c>
      <c r="J1562" s="1" t="s">
        <v>18291</v>
      </c>
      <c r="K1562" s="1" t="s">
        <v>18292</v>
      </c>
      <c r="L1562" s="1" t="s">
        <v>18293</v>
      </c>
      <c r="M1562" s="1" t="s">
        <v>18294</v>
      </c>
      <c r="N1562" s="1" t="s">
        <v>18295</v>
      </c>
      <c r="O1562" s="1" t="s">
        <v>18296</v>
      </c>
      <c r="P1562" s="1" t="s">
        <v>18283</v>
      </c>
    </row>
    <row r="1563" spans="1:16" ht="14.25">
      <c r="A1563" s="44">
        <v>1562</v>
      </c>
      <c r="B1563" s="1" t="s">
        <v>18297</v>
      </c>
      <c r="C1563" s="1" t="s">
        <v>18298</v>
      </c>
      <c r="D1563" s="1" t="s">
        <v>18299</v>
      </c>
      <c r="E1563" s="1" t="s">
        <v>18300</v>
      </c>
      <c r="F1563" s="1" t="s">
        <v>18301</v>
      </c>
      <c r="G1563" s="1" t="s">
        <v>18302</v>
      </c>
      <c r="H1563" s="1" t="s">
        <v>18303</v>
      </c>
      <c r="I1563" s="1" t="s">
        <v>18304</v>
      </c>
      <c r="J1563" s="1" t="s">
        <v>18305</v>
      </c>
      <c r="K1563" s="1" t="s">
        <v>18306</v>
      </c>
      <c r="L1563" s="1" t="s">
        <v>18307</v>
      </c>
      <c r="M1563" s="1" t="s">
        <v>18308</v>
      </c>
      <c r="N1563" s="1" t="s">
        <v>18309</v>
      </c>
      <c r="O1563" s="1" t="s">
        <v>18310</v>
      </c>
      <c r="P1563" s="1" t="s">
        <v>18297</v>
      </c>
    </row>
    <row r="1564" spans="1:16" ht="14.25">
      <c r="A1564" s="44">
        <v>1563</v>
      </c>
      <c r="B1564" s="1" t="s">
        <v>18311</v>
      </c>
      <c r="C1564" s="1" t="s">
        <v>18311</v>
      </c>
      <c r="D1564" s="1" t="s">
        <v>18311</v>
      </c>
      <c r="E1564" s="1" t="s">
        <v>18311</v>
      </c>
      <c r="F1564" s="1" t="s">
        <v>18311</v>
      </c>
      <c r="G1564" s="1" t="s">
        <v>18311</v>
      </c>
      <c r="H1564" s="1" t="s">
        <v>18311</v>
      </c>
      <c r="I1564" s="1" t="s">
        <v>18311</v>
      </c>
      <c r="J1564" s="1" t="s">
        <v>18311</v>
      </c>
      <c r="K1564" s="1" t="s">
        <v>18311</v>
      </c>
      <c r="L1564" s="1" t="s">
        <v>18311</v>
      </c>
      <c r="M1564" s="1" t="s">
        <v>18311</v>
      </c>
      <c r="N1564" s="1" t="s">
        <v>18311</v>
      </c>
      <c r="O1564" s="1" t="s">
        <v>18311</v>
      </c>
      <c r="P1564" s="1" t="s">
        <v>18311</v>
      </c>
    </row>
    <row r="1565" spans="1:16" ht="14.25">
      <c r="A1565" s="44">
        <v>1564</v>
      </c>
      <c r="B1565" s="1" t="s">
        <v>18312</v>
      </c>
      <c r="C1565" s="1" t="s">
        <v>18313</v>
      </c>
      <c r="D1565" s="1" t="s">
        <v>18314</v>
      </c>
      <c r="E1565" s="1" t="s">
        <v>18315</v>
      </c>
      <c r="F1565" s="1" t="s">
        <v>18316</v>
      </c>
      <c r="G1565" s="1" t="s">
        <v>18317</v>
      </c>
      <c r="H1565" s="1" t="s">
        <v>18318</v>
      </c>
      <c r="I1565" s="1" t="s">
        <v>18319</v>
      </c>
      <c r="J1565" s="1" t="s">
        <v>18320</v>
      </c>
      <c r="K1565" s="1" t="s">
        <v>18321</v>
      </c>
      <c r="L1565" s="1" t="s">
        <v>18322</v>
      </c>
      <c r="M1565" s="1" t="s">
        <v>18323</v>
      </c>
      <c r="N1565" s="1" t="s">
        <v>18324</v>
      </c>
      <c r="O1565" s="1" t="s">
        <v>18325</v>
      </c>
      <c r="P1565" s="1" t="s">
        <v>18312</v>
      </c>
    </row>
    <row r="1566" spans="1:16" ht="14.25">
      <c r="A1566" s="44">
        <v>1565</v>
      </c>
      <c r="B1566" s="1" t="s">
        <v>18326</v>
      </c>
      <c r="C1566" s="1" t="s">
        <v>18327</v>
      </c>
      <c r="D1566" s="1" t="s">
        <v>18328</v>
      </c>
      <c r="E1566" s="1" t="s">
        <v>18329</v>
      </c>
      <c r="F1566" s="1" t="s">
        <v>18330</v>
      </c>
      <c r="G1566" s="1" t="s">
        <v>18331</v>
      </c>
      <c r="H1566" s="1" t="s">
        <v>18332</v>
      </c>
      <c r="I1566" s="1" t="s">
        <v>18333</v>
      </c>
      <c r="J1566" s="1" t="s">
        <v>18334</v>
      </c>
      <c r="K1566" s="1" t="s">
        <v>18335</v>
      </c>
      <c r="L1566" s="1" t="s">
        <v>18336</v>
      </c>
      <c r="M1566" s="1" t="s">
        <v>18337</v>
      </c>
      <c r="N1566" s="1" t="s">
        <v>18338</v>
      </c>
      <c r="O1566" s="1" t="s">
        <v>18339</v>
      </c>
      <c r="P1566" s="1" t="s">
        <v>18326</v>
      </c>
    </row>
    <row r="1567" spans="1:16" ht="14.25">
      <c r="A1567" s="44">
        <v>1566</v>
      </c>
      <c r="B1567" s="1" t="s">
        <v>18340</v>
      </c>
      <c r="C1567" s="1" t="s">
        <v>18341</v>
      </c>
      <c r="D1567" s="1" t="s">
        <v>18342</v>
      </c>
      <c r="E1567" s="1" t="s">
        <v>18343</v>
      </c>
      <c r="F1567" s="1" t="s">
        <v>18344</v>
      </c>
      <c r="G1567" s="1" t="s">
        <v>18345</v>
      </c>
      <c r="H1567" s="1" t="s">
        <v>18346</v>
      </c>
      <c r="I1567" s="1" t="s">
        <v>18347</v>
      </c>
      <c r="J1567" s="1" t="s">
        <v>18348</v>
      </c>
      <c r="K1567" s="1" t="s">
        <v>18349</v>
      </c>
      <c r="L1567" s="1" t="s">
        <v>18350</v>
      </c>
      <c r="M1567" s="1" t="s">
        <v>18351</v>
      </c>
      <c r="N1567" s="1" t="s">
        <v>18352</v>
      </c>
      <c r="O1567" s="1" t="s">
        <v>18353</v>
      </c>
      <c r="P1567" s="1" t="s">
        <v>18340</v>
      </c>
    </row>
    <row r="1568" spans="1:16" ht="14.25">
      <c r="A1568" s="44">
        <v>1567</v>
      </c>
      <c r="B1568" s="1" t="s">
        <v>18354</v>
      </c>
      <c r="C1568" s="1" t="s">
        <v>18355</v>
      </c>
      <c r="D1568" s="1" t="s">
        <v>18356</v>
      </c>
      <c r="E1568" s="1" t="s">
        <v>18357</v>
      </c>
      <c r="F1568" s="1" t="s">
        <v>18358</v>
      </c>
      <c r="G1568" s="1" t="s">
        <v>18359</v>
      </c>
      <c r="H1568" s="1" t="s">
        <v>18360</v>
      </c>
      <c r="I1568" s="1" t="s">
        <v>18361</v>
      </c>
      <c r="J1568" s="1" t="s">
        <v>18362</v>
      </c>
      <c r="K1568" s="1" t="s">
        <v>18363</v>
      </c>
      <c r="L1568" s="1" t="s">
        <v>18364</v>
      </c>
      <c r="M1568" s="1" t="s">
        <v>18365</v>
      </c>
      <c r="N1568" s="1" t="s">
        <v>18366</v>
      </c>
      <c r="O1568" s="1" t="s">
        <v>18367</v>
      </c>
      <c r="P1568" s="1" t="s">
        <v>18354</v>
      </c>
    </row>
    <row r="1569" spans="1:16" ht="14.25">
      <c r="A1569" s="44">
        <v>1568</v>
      </c>
      <c r="B1569" s="1" t="s">
        <v>18368</v>
      </c>
      <c r="C1569" s="1" t="s">
        <v>18369</v>
      </c>
      <c r="D1569" s="1" t="s">
        <v>18370</v>
      </c>
      <c r="E1569" s="1" t="s">
        <v>18371</v>
      </c>
      <c r="F1569" s="1" t="s">
        <v>18372</v>
      </c>
      <c r="G1569" s="1" t="s">
        <v>18373</v>
      </c>
      <c r="H1569" s="1" t="s">
        <v>18374</v>
      </c>
      <c r="I1569" s="1" t="s">
        <v>18375</v>
      </c>
      <c r="J1569" s="1" t="s">
        <v>18376</v>
      </c>
      <c r="K1569" s="1" t="s">
        <v>18377</v>
      </c>
      <c r="L1569" s="1" t="s">
        <v>18378</v>
      </c>
      <c r="M1569" s="1" t="s">
        <v>18379</v>
      </c>
      <c r="N1569" s="1" t="s">
        <v>18380</v>
      </c>
      <c r="O1569" s="1" t="s">
        <v>18381</v>
      </c>
      <c r="P1569" s="1" t="s">
        <v>18368</v>
      </c>
    </row>
    <row r="1570" spans="1:16" ht="14.25">
      <c r="A1570" s="44">
        <v>1569</v>
      </c>
      <c r="B1570" s="1" t="s">
        <v>18382</v>
      </c>
      <c r="C1570" s="1" t="s">
        <v>18383</v>
      </c>
      <c r="D1570" s="1" t="s">
        <v>18384</v>
      </c>
      <c r="E1570" s="1" t="s">
        <v>18385</v>
      </c>
      <c r="F1570" s="1" t="s">
        <v>18386</v>
      </c>
      <c r="G1570" s="1" t="s">
        <v>18387</v>
      </c>
      <c r="H1570" s="1" t="s">
        <v>18388</v>
      </c>
      <c r="I1570" s="1" t="s">
        <v>18389</v>
      </c>
      <c r="J1570" s="1" t="s">
        <v>18390</v>
      </c>
      <c r="K1570" s="1" t="s">
        <v>18391</v>
      </c>
      <c r="L1570" s="1" t="s">
        <v>18392</v>
      </c>
      <c r="M1570" s="1" t="s">
        <v>18393</v>
      </c>
      <c r="N1570" s="1" t="s">
        <v>18394</v>
      </c>
      <c r="O1570" s="1" t="s">
        <v>18395</v>
      </c>
      <c r="P1570" s="1" t="s">
        <v>18382</v>
      </c>
    </row>
    <row r="1571" spans="1:16" ht="14.25">
      <c r="A1571" s="44">
        <v>1570</v>
      </c>
      <c r="B1571" s="1" t="s">
        <v>18396</v>
      </c>
      <c r="C1571" s="1" t="s">
        <v>18397</v>
      </c>
      <c r="D1571" s="1" t="s">
        <v>18398</v>
      </c>
      <c r="E1571" s="1" t="s">
        <v>18399</v>
      </c>
      <c r="F1571" s="1" t="s">
        <v>18400</v>
      </c>
      <c r="G1571" s="1" t="s">
        <v>18401</v>
      </c>
      <c r="H1571" s="1" t="s">
        <v>18402</v>
      </c>
      <c r="I1571" s="1" t="s">
        <v>18403</v>
      </c>
      <c r="J1571" s="1" t="s">
        <v>18404</v>
      </c>
      <c r="K1571" s="1" t="s">
        <v>18405</v>
      </c>
      <c r="L1571" s="1" t="s">
        <v>18406</v>
      </c>
      <c r="M1571" s="1" t="s">
        <v>18407</v>
      </c>
      <c r="N1571" s="1" t="s">
        <v>18408</v>
      </c>
      <c r="O1571" s="1" t="s">
        <v>18409</v>
      </c>
      <c r="P1571" s="1" t="s">
        <v>18396</v>
      </c>
    </row>
    <row r="1572" spans="1:16" ht="14.25">
      <c r="A1572" s="44">
        <v>1571</v>
      </c>
      <c r="B1572" s="1" t="s">
        <v>18410</v>
      </c>
      <c r="C1572" s="1" t="s">
        <v>18411</v>
      </c>
      <c r="D1572" s="1" t="s">
        <v>18412</v>
      </c>
      <c r="E1572" s="1" t="s">
        <v>1671</v>
      </c>
      <c r="F1572" s="1" t="s">
        <v>1672</v>
      </c>
      <c r="G1572" s="1" t="s">
        <v>1673</v>
      </c>
      <c r="H1572" s="1" t="s">
        <v>1674</v>
      </c>
      <c r="I1572" s="1" t="s">
        <v>1675</v>
      </c>
      <c r="J1572" s="1" t="s">
        <v>1676</v>
      </c>
      <c r="K1572" s="1" t="s">
        <v>18413</v>
      </c>
      <c r="L1572" s="1" t="s">
        <v>1678</v>
      </c>
      <c r="M1572" s="1" t="s">
        <v>1679</v>
      </c>
      <c r="N1572" s="1" t="s">
        <v>1680</v>
      </c>
      <c r="O1572" s="1" t="s">
        <v>1681</v>
      </c>
      <c r="P1572" s="1" t="s">
        <v>18410</v>
      </c>
    </row>
    <row r="1573" spans="1:16" ht="14.25">
      <c r="A1573" s="44">
        <v>1572</v>
      </c>
      <c r="B1573" s="1" t="s">
        <v>18414</v>
      </c>
      <c r="C1573" s="1" t="s">
        <v>18415</v>
      </c>
      <c r="D1573" s="1" t="s">
        <v>18416</v>
      </c>
      <c r="E1573" s="1" t="s">
        <v>18417</v>
      </c>
      <c r="F1573" s="1" t="s">
        <v>18418</v>
      </c>
      <c r="G1573" s="1" t="s">
        <v>18419</v>
      </c>
      <c r="H1573" s="1" t="s">
        <v>18420</v>
      </c>
      <c r="I1573" s="1" t="s">
        <v>18421</v>
      </c>
      <c r="J1573" s="1" t="s">
        <v>18422</v>
      </c>
      <c r="K1573" s="1" t="s">
        <v>18423</v>
      </c>
      <c r="L1573" s="1" t="s">
        <v>18424</v>
      </c>
      <c r="M1573" s="1" t="s">
        <v>18425</v>
      </c>
      <c r="N1573" s="1" t="s">
        <v>18426</v>
      </c>
      <c r="O1573" s="1" t="s">
        <v>18427</v>
      </c>
      <c r="P1573" s="1" t="s">
        <v>18414</v>
      </c>
    </row>
    <row r="1574" spans="1:16" ht="14.25">
      <c r="A1574" s="44">
        <v>1573</v>
      </c>
      <c r="B1574" s="1" t="s">
        <v>18428</v>
      </c>
      <c r="C1574" s="1" t="s">
        <v>18429</v>
      </c>
      <c r="D1574" s="1" t="s">
        <v>18430</v>
      </c>
      <c r="E1574" s="1" t="s">
        <v>18431</v>
      </c>
      <c r="F1574" s="1" t="s">
        <v>18432</v>
      </c>
      <c r="G1574" s="1" t="s">
        <v>18433</v>
      </c>
      <c r="H1574" s="1" t="s">
        <v>18434</v>
      </c>
      <c r="I1574" s="1" t="s">
        <v>18435</v>
      </c>
      <c r="J1574" s="1" t="s">
        <v>18436</v>
      </c>
      <c r="K1574" s="1" t="s">
        <v>18437</v>
      </c>
      <c r="L1574" s="1" t="s">
        <v>18438</v>
      </c>
      <c r="M1574" s="1" t="s">
        <v>18439</v>
      </c>
      <c r="N1574" s="1" t="s">
        <v>18440</v>
      </c>
      <c r="O1574" s="1" t="s">
        <v>18441</v>
      </c>
      <c r="P1574" s="1" t="s">
        <v>18428</v>
      </c>
    </row>
    <row r="1575" spans="1:16" ht="14.25">
      <c r="A1575" s="44">
        <v>1574</v>
      </c>
      <c r="B1575" s="1" t="s">
        <v>18442</v>
      </c>
      <c r="C1575" s="1" t="s">
        <v>18443</v>
      </c>
      <c r="D1575" s="1" t="s">
        <v>18444</v>
      </c>
      <c r="E1575" s="1" t="s">
        <v>18445</v>
      </c>
      <c r="F1575" s="1" t="s">
        <v>18446</v>
      </c>
      <c r="G1575" s="1" t="s">
        <v>18447</v>
      </c>
      <c r="H1575" s="1" t="s">
        <v>18448</v>
      </c>
      <c r="I1575" s="1" t="s">
        <v>18449</v>
      </c>
      <c r="J1575" s="1" t="s">
        <v>18450</v>
      </c>
      <c r="K1575" s="1" t="s">
        <v>18451</v>
      </c>
      <c r="L1575" s="1" t="s">
        <v>18452</v>
      </c>
      <c r="M1575" s="1" t="s">
        <v>18453</v>
      </c>
      <c r="N1575" s="1" t="s">
        <v>18454</v>
      </c>
      <c r="O1575" s="1" t="s">
        <v>18455</v>
      </c>
      <c r="P1575" s="1" t="s">
        <v>18442</v>
      </c>
    </row>
    <row r="1576" spans="1:16" ht="14.25">
      <c r="A1576" s="44">
        <v>1575</v>
      </c>
      <c r="B1576" s="1" t="s">
        <v>18456</v>
      </c>
      <c r="C1576" s="1" t="s">
        <v>18457</v>
      </c>
      <c r="D1576" s="1" t="s">
        <v>18458</v>
      </c>
      <c r="E1576" s="1" t="s">
        <v>18459</v>
      </c>
      <c r="F1576" s="1" t="s">
        <v>18460</v>
      </c>
      <c r="G1576" s="1" t="s">
        <v>18461</v>
      </c>
      <c r="H1576" s="1" t="s">
        <v>18462</v>
      </c>
      <c r="I1576" s="1" t="s">
        <v>18463</v>
      </c>
      <c r="J1576" s="1" t="s">
        <v>18464</v>
      </c>
      <c r="K1576" s="1" t="s">
        <v>18465</v>
      </c>
      <c r="L1576" s="1" t="s">
        <v>18466</v>
      </c>
      <c r="M1576" s="1" t="s">
        <v>18467</v>
      </c>
      <c r="N1576" s="1" t="s">
        <v>18468</v>
      </c>
      <c r="O1576" s="1" t="s">
        <v>18469</v>
      </c>
      <c r="P1576" s="1" t="s">
        <v>18456</v>
      </c>
    </row>
    <row r="1577" spans="1:16" ht="14.25">
      <c r="A1577" s="44">
        <v>1576</v>
      </c>
      <c r="B1577" s="1" t="s">
        <v>18470</v>
      </c>
      <c r="C1577" s="1" t="s">
        <v>18471</v>
      </c>
      <c r="D1577" s="1" t="s">
        <v>18472</v>
      </c>
      <c r="E1577" s="1" t="s">
        <v>18473</v>
      </c>
      <c r="F1577" s="1" t="s">
        <v>18474</v>
      </c>
      <c r="G1577" s="1" t="s">
        <v>18475</v>
      </c>
      <c r="H1577" s="1" t="s">
        <v>18476</v>
      </c>
      <c r="I1577" s="1" t="s">
        <v>18477</v>
      </c>
      <c r="J1577" s="1" t="s">
        <v>18478</v>
      </c>
      <c r="K1577" s="1" t="s">
        <v>18479</v>
      </c>
      <c r="L1577" s="1" t="s">
        <v>18480</v>
      </c>
      <c r="M1577" s="1" t="s">
        <v>18481</v>
      </c>
      <c r="N1577" s="1" t="s">
        <v>18482</v>
      </c>
      <c r="O1577" s="1" t="s">
        <v>18483</v>
      </c>
      <c r="P1577" s="1" t="s">
        <v>18470</v>
      </c>
    </row>
    <row r="1578" spans="1:16" ht="14.25">
      <c r="A1578" s="44">
        <v>1577</v>
      </c>
      <c r="B1578" s="1" t="s">
        <v>18484</v>
      </c>
      <c r="C1578" s="1" t="s">
        <v>18485</v>
      </c>
      <c r="D1578" s="1" t="s">
        <v>18486</v>
      </c>
      <c r="E1578" s="1" t="s">
        <v>18487</v>
      </c>
      <c r="F1578" s="1" t="s">
        <v>18488</v>
      </c>
      <c r="G1578" s="1" t="s">
        <v>18489</v>
      </c>
      <c r="H1578" s="1" t="s">
        <v>18490</v>
      </c>
      <c r="I1578" s="1" t="s">
        <v>18491</v>
      </c>
      <c r="J1578" s="1" t="s">
        <v>18492</v>
      </c>
      <c r="K1578" s="1" t="s">
        <v>18493</v>
      </c>
      <c r="L1578" s="1" t="s">
        <v>18494</v>
      </c>
      <c r="M1578" s="1" t="s">
        <v>18495</v>
      </c>
      <c r="N1578" s="1" t="s">
        <v>18496</v>
      </c>
      <c r="O1578" s="1" t="s">
        <v>18497</v>
      </c>
      <c r="P1578" s="1" t="s">
        <v>18484</v>
      </c>
    </row>
    <row r="1579" spans="1:16" ht="14.25">
      <c r="A1579" s="44">
        <v>1578</v>
      </c>
      <c r="B1579" s="1" t="s">
        <v>2113</v>
      </c>
      <c r="C1579" s="1" t="s">
        <v>18027</v>
      </c>
      <c r="D1579" s="1" t="s">
        <v>2115</v>
      </c>
      <c r="E1579" s="1" t="s">
        <v>2116</v>
      </c>
      <c r="F1579" s="1" t="s">
        <v>2117</v>
      </c>
      <c r="G1579" s="1" t="s">
        <v>2118</v>
      </c>
      <c r="H1579" s="1" t="s">
        <v>2119</v>
      </c>
      <c r="I1579" s="1" t="s">
        <v>2120</v>
      </c>
      <c r="J1579" s="1" t="s">
        <v>2121</v>
      </c>
      <c r="K1579" s="1" t="s">
        <v>2122</v>
      </c>
      <c r="L1579" s="1" t="s">
        <v>2123</v>
      </c>
      <c r="M1579" s="1" t="s">
        <v>2124</v>
      </c>
      <c r="N1579" s="1" t="s">
        <v>2125</v>
      </c>
      <c r="O1579" s="1" t="s">
        <v>2126</v>
      </c>
      <c r="P1579" s="1" t="s">
        <v>2113</v>
      </c>
    </row>
    <row r="1580" spans="1:16" ht="14.25">
      <c r="A1580" s="44">
        <v>1579</v>
      </c>
      <c r="B1580" s="1" t="s">
        <v>2141</v>
      </c>
      <c r="C1580" s="1" t="s">
        <v>18498</v>
      </c>
      <c r="D1580" s="1" t="s">
        <v>2143</v>
      </c>
      <c r="E1580" s="1" t="s">
        <v>2144</v>
      </c>
      <c r="F1580" s="1" t="s">
        <v>2145</v>
      </c>
      <c r="G1580" s="1" t="s">
        <v>2146</v>
      </c>
      <c r="H1580" s="1" t="s">
        <v>2147</v>
      </c>
      <c r="I1580" s="1" t="s">
        <v>2148</v>
      </c>
      <c r="J1580" s="1" t="s">
        <v>2149</v>
      </c>
      <c r="K1580" s="1" t="s">
        <v>2150</v>
      </c>
      <c r="L1580" s="1" t="s">
        <v>2151</v>
      </c>
      <c r="M1580" s="1" t="s">
        <v>2152</v>
      </c>
      <c r="N1580" s="1" t="s">
        <v>2153</v>
      </c>
      <c r="O1580" s="1" t="s">
        <v>2154</v>
      </c>
      <c r="P1580" s="1" t="s">
        <v>2141</v>
      </c>
    </row>
    <row r="1581" spans="1:16" ht="14.25">
      <c r="A1581" s="44">
        <v>1580</v>
      </c>
      <c r="B1581" s="1" t="s">
        <v>5395</v>
      </c>
      <c r="C1581" s="1" t="s">
        <v>18499</v>
      </c>
      <c r="D1581" s="1" t="s">
        <v>5397</v>
      </c>
      <c r="E1581" s="1" t="s">
        <v>5398</v>
      </c>
      <c r="F1581" s="1" t="s">
        <v>5399</v>
      </c>
      <c r="G1581" s="1" t="s">
        <v>5400</v>
      </c>
      <c r="H1581" s="1" t="s">
        <v>5401</v>
      </c>
      <c r="I1581" s="1" t="s">
        <v>5402</v>
      </c>
      <c r="J1581" s="1" t="s">
        <v>5403</v>
      </c>
      <c r="K1581" s="1" t="s">
        <v>5404</v>
      </c>
      <c r="L1581" s="1" t="s">
        <v>5405</v>
      </c>
      <c r="M1581" s="1" t="s">
        <v>5406</v>
      </c>
      <c r="N1581" s="1" t="s">
        <v>5407</v>
      </c>
      <c r="O1581" s="1" t="s">
        <v>5408</v>
      </c>
      <c r="P1581" s="1" t="s">
        <v>5395</v>
      </c>
    </row>
    <row r="1582" spans="1:16" ht="14.25">
      <c r="A1582" s="44">
        <v>1581</v>
      </c>
      <c r="B1582" s="1" t="s">
        <v>18500</v>
      </c>
      <c r="C1582" s="1" t="s">
        <v>18501</v>
      </c>
      <c r="D1582" s="1" t="s">
        <v>18502</v>
      </c>
      <c r="E1582" s="1" t="s">
        <v>18503</v>
      </c>
      <c r="F1582" s="1" t="s">
        <v>18504</v>
      </c>
      <c r="G1582" s="1" t="s">
        <v>18505</v>
      </c>
      <c r="H1582" s="1" t="s">
        <v>18506</v>
      </c>
      <c r="I1582" s="1" t="s">
        <v>18507</v>
      </c>
      <c r="J1582" s="1" t="s">
        <v>18508</v>
      </c>
      <c r="K1582" s="1" t="s">
        <v>18509</v>
      </c>
      <c r="L1582" s="1" t="s">
        <v>18510</v>
      </c>
      <c r="M1582" s="1" t="s">
        <v>18511</v>
      </c>
      <c r="N1582" s="1" t="s">
        <v>18512</v>
      </c>
      <c r="O1582" s="1" t="s">
        <v>18513</v>
      </c>
      <c r="P1582" s="1" t="s">
        <v>18500</v>
      </c>
    </row>
    <row r="1583" spans="1:16" ht="14.25">
      <c r="A1583" s="44">
        <v>1582</v>
      </c>
      <c r="B1583" s="1" t="s">
        <v>18514</v>
      </c>
      <c r="C1583" s="1" t="s">
        <v>18515</v>
      </c>
      <c r="D1583" s="1" t="s">
        <v>18516</v>
      </c>
      <c r="E1583" s="1" t="s">
        <v>18517</v>
      </c>
      <c r="F1583" s="1" t="s">
        <v>18518</v>
      </c>
      <c r="G1583" s="1" t="s">
        <v>18519</v>
      </c>
      <c r="H1583" s="1" t="s">
        <v>18520</v>
      </c>
      <c r="I1583" s="1" t="s">
        <v>18521</v>
      </c>
      <c r="J1583" s="1" t="s">
        <v>18522</v>
      </c>
      <c r="K1583" s="1" t="s">
        <v>18523</v>
      </c>
      <c r="L1583" s="1" t="s">
        <v>18524</v>
      </c>
      <c r="M1583" s="1" t="s">
        <v>18525</v>
      </c>
      <c r="N1583" s="1" t="s">
        <v>18526</v>
      </c>
      <c r="O1583" s="1" t="s">
        <v>18527</v>
      </c>
      <c r="P1583" s="1" t="s">
        <v>18514</v>
      </c>
    </row>
    <row r="1584" spans="1:16" ht="14.25">
      <c r="A1584" s="44">
        <v>1583</v>
      </c>
      <c r="B1584" s="1" t="s">
        <v>18528</v>
      </c>
      <c r="C1584" s="1" t="s">
        <v>18529</v>
      </c>
      <c r="D1584" s="1" t="s">
        <v>18530</v>
      </c>
      <c r="E1584" s="1" t="s">
        <v>18531</v>
      </c>
      <c r="F1584" s="1" t="s">
        <v>18532</v>
      </c>
      <c r="G1584" s="1" t="s">
        <v>18533</v>
      </c>
      <c r="H1584" s="1" t="s">
        <v>18534</v>
      </c>
      <c r="I1584" s="1" t="s">
        <v>18535</v>
      </c>
      <c r="J1584" s="1" t="s">
        <v>18536</v>
      </c>
      <c r="K1584" s="1" t="s">
        <v>18537</v>
      </c>
      <c r="L1584" s="1" t="s">
        <v>18538</v>
      </c>
      <c r="M1584" s="1" t="s">
        <v>18539</v>
      </c>
      <c r="N1584" s="1" t="s">
        <v>18540</v>
      </c>
      <c r="O1584" s="1" t="s">
        <v>18541</v>
      </c>
      <c r="P1584" s="1" t="s">
        <v>18528</v>
      </c>
    </row>
    <row r="1585" spans="1:16" ht="14.25">
      <c r="A1585" s="44">
        <v>1584</v>
      </c>
      <c r="B1585" s="1" t="s">
        <v>5409</v>
      </c>
      <c r="C1585" s="1" t="s">
        <v>18542</v>
      </c>
      <c r="D1585" s="1" t="s">
        <v>5411</v>
      </c>
      <c r="E1585" s="1" t="s">
        <v>5412</v>
      </c>
      <c r="F1585" s="1" t="s">
        <v>5413</v>
      </c>
      <c r="G1585" s="1" t="s">
        <v>5414</v>
      </c>
      <c r="H1585" s="1" t="s">
        <v>5415</v>
      </c>
      <c r="I1585" s="1" t="s">
        <v>5416</v>
      </c>
      <c r="J1585" s="1" t="s">
        <v>5417</v>
      </c>
      <c r="K1585" s="1" t="s">
        <v>5418</v>
      </c>
      <c r="L1585" s="1" t="s">
        <v>5419</v>
      </c>
      <c r="M1585" s="1" t="s">
        <v>5420</v>
      </c>
      <c r="N1585" s="1" t="s">
        <v>5421</v>
      </c>
      <c r="O1585" s="1" t="s">
        <v>5422</v>
      </c>
      <c r="P1585" s="1" t="s">
        <v>5409</v>
      </c>
    </row>
    <row r="1586" spans="1:16" ht="14.25">
      <c r="A1586" s="44">
        <v>1585</v>
      </c>
      <c r="B1586" s="1" t="s">
        <v>18543</v>
      </c>
      <c r="C1586" s="1" t="s">
        <v>18544</v>
      </c>
      <c r="D1586" s="1" t="s">
        <v>18545</v>
      </c>
      <c r="E1586" s="1" t="s">
        <v>18546</v>
      </c>
      <c r="F1586" s="1" t="s">
        <v>18547</v>
      </c>
      <c r="G1586" s="1" t="s">
        <v>18548</v>
      </c>
      <c r="H1586" s="1" t="s">
        <v>18549</v>
      </c>
      <c r="I1586" s="1" t="s">
        <v>18550</v>
      </c>
      <c r="J1586" s="1" t="s">
        <v>18551</v>
      </c>
      <c r="K1586" s="1" t="s">
        <v>18552</v>
      </c>
      <c r="L1586" s="1" t="s">
        <v>18553</v>
      </c>
      <c r="M1586" s="1" t="s">
        <v>18554</v>
      </c>
      <c r="N1586" s="1" t="s">
        <v>18555</v>
      </c>
      <c r="O1586" s="1" t="s">
        <v>18556</v>
      </c>
      <c r="P1586" s="1" t="s">
        <v>18543</v>
      </c>
    </row>
    <row r="1587" spans="1:16" ht="14.25">
      <c r="A1587" s="44">
        <v>1586</v>
      </c>
      <c r="B1587" s="1" t="s">
        <v>118</v>
      </c>
      <c r="C1587" s="1" t="s">
        <v>18557</v>
      </c>
      <c r="D1587" s="1" t="s">
        <v>17695</v>
      </c>
      <c r="E1587" s="1" t="s">
        <v>18558</v>
      </c>
      <c r="F1587" s="1" t="s">
        <v>18559</v>
      </c>
      <c r="G1587" s="1" t="s">
        <v>18560</v>
      </c>
      <c r="H1587" s="1" t="s">
        <v>18561</v>
      </c>
      <c r="I1587" s="1" t="s">
        <v>18562</v>
      </c>
      <c r="J1587" s="1" t="s">
        <v>18563</v>
      </c>
      <c r="K1587" s="1" t="s">
        <v>18564</v>
      </c>
      <c r="L1587" s="1" t="s">
        <v>18565</v>
      </c>
      <c r="M1587" s="1" t="s">
        <v>18566</v>
      </c>
      <c r="N1587" s="1" t="s">
        <v>18567</v>
      </c>
      <c r="O1587" s="1" t="s">
        <v>18568</v>
      </c>
      <c r="P1587" s="1" t="s">
        <v>118</v>
      </c>
    </row>
    <row r="1588" spans="1:16" ht="14.25">
      <c r="A1588" s="44">
        <v>1587</v>
      </c>
      <c r="B1588" s="1" t="s">
        <v>18569</v>
      </c>
      <c r="C1588" s="1" t="s">
        <v>18570</v>
      </c>
      <c r="D1588" s="1" t="s">
        <v>18571</v>
      </c>
      <c r="E1588" s="1" t="s">
        <v>18572</v>
      </c>
      <c r="F1588" s="1" t="s">
        <v>18573</v>
      </c>
      <c r="G1588" s="1" t="s">
        <v>18574</v>
      </c>
      <c r="H1588" s="1" t="s">
        <v>18575</v>
      </c>
      <c r="I1588" s="1" t="s">
        <v>18576</v>
      </c>
      <c r="J1588" s="1" t="s">
        <v>18577</v>
      </c>
      <c r="K1588" s="1" t="s">
        <v>18578</v>
      </c>
      <c r="L1588" s="1" t="s">
        <v>18579</v>
      </c>
      <c r="M1588" s="1" t="s">
        <v>18574</v>
      </c>
      <c r="N1588" s="1" t="s">
        <v>18580</v>
      </c>
      <c r="O1588" s="1" t="s">
        <v>18578</v>
      </c>
      <c r="P1588" s="1" t="s">
        <v>18569</v>
      </c>
    </row>
    <row r="1589" spans="1:16" ht="14.25">
      <c r="A1589" s="44">
        <v>1588</v>
      </c>
      <c r="B1589" s="1" t="s">
        <v>18581</v>
      </c>
      <c r="C1589" s="1" t="s">
        <v>18582</v>
      </c>
      <c r="D1589" s="1" t="s">
        <v>18583</v>
      </c>
      <c r="E1589" s="1" t="s">
        <v>18584</v>
      </c>
      <c r="F1589" s="1" t="s">
        <v>18585</v>
      </c>
      <c r="G1589" s="1" t="s">
        <v>18586</v>
      </c>
      <c r="H1589" s="1" t="s">
        <v>18587</v>
      </c>
      <c r="I1589" s="1" t="s">
        <v>18588</v>
      </c>
      <c r="J1589" s="1" t="s">
        <v>18589</v>
      </c>
      <c r="K1589" s="1" t="s">
        <v>18590</v>
      </c>
      <c r="L1589" s="1" t="s">
        <v>18591</v>
      </c>
      <c r="M1589" s="1" t="s">
        <v>18592</v>
      </c>
      <c r="N1589" s="1" t="s">
        <v>18593</v>
      </c>
      <c r="O1589" s="1" t="s">
        <v>18594</v>
      </c>
      <c r="P1589" s="1" t="s">
        <v>18581</v>
      </c>
    </row>
    <row r="1590" spans="1:16" ht="15" customHeight="1">
      <c r="A1590" s="44">
        <v>1589</v>
      </c>
      <c r="B1590" s="1" t="s">
        <v>18595</v>
      </c>
      <c r="C1590" s="1" t="s">
        <v>18596</v>
      </c>
      <c r="D1590" s="1" t="s">
        <v>18597</v>
      </c>
      <c r="E1590" s="1" t="s">
        <v>18598</v>
      </c>
      <c r="F1590" s="1" t="s">
        <v>18599</v>
      </c>
      <c r="G1590" s="1" t="s">
        <v>18600</v>
      </c>
      <c r="H1590" s="1" t="s">
        <v>18601</v>
      </c>
      <c r="I1590" s="1" t="s">
        <v>18602</v>
      </c>
      <c r="J1590" s="1" t="s">
        <v>18603</v>
      </c>
      <c r="K1590" s="1" t="s">
        <v>18604</v>
      </c>
      <c r="L1590" s="1" t="s">
        <v>18605</v>
      </c>
      <c r="M1590" s="1" t="s">
        <v>18606</v>
      </c>
      <c r="N1590" s="1" t="s">
        <v>18607</v>
      </c>
      <c r="O1590" s="1" t="s">
        <v>18608</v>
      </c>
      <c r="P1590" s="1" t="s">
        <v>18595</v>
      </c>
    </row>
    <row r="1591" spans="1:16" ht="15" customHeight="1">
      <c r="A1591" s="44">
        <v>1590</v>
      </c>
      <c r="B1591" s="1" t="s">
        <v>18609</v>
      </c>
      <c r="C1591" s="1" t="s">
        <v>18610</v>
      </c>
      <c r="D1591" s="1" t="s">
        <v>18611</v>
      </c>
      <c r="E1591" s="1" t="s">
        <v>18612</v>
      </c>
      <c r="F1591" s="1" t="s">
        <v>18613</v>
      </c>
      <c r="G1591" s="1" t="s">
        <v>18613</v>
      </c>
      <c r="H1591" s="1" t="s">
        <v>18614</v>
      </c>
      <c r="I1591" s="1" t="s">
        <v>18615</v>
      </c>
      <c r="J1591" s="1" t="s">
        <v>18616</v>
      </c>
      <c r="K1591" s="1" t="s">
        <v>18617</v>
      </c>
      <c r="L1591" s="1" t="s">
        <v>18618</v>
      </c>
      <c r="M1591" s="1" t="s">
        <v>18619</v>
      </c>
      <c r="N1591" s="1" t="s">
        <v>18620</v>
      </c>
      <c r="O1591" s="1" t="s">
        <v>18617</v>
      </c>
      <c r="P1591" s="1" t="s">
        <v>18609</v>
      </c>
    </row>
    <row r="1592" spans="1:16" ht="15" customHeight="1">
      <c r="A1592" s="44">
        <v>1591</v>
      </c>
      <c r="B1592" s="1" t="s">
        <v>18621</v>
      </c>
      <c r="C1592" s="1" t="s">
        <v>18622</v>
      </c>
      <c r="D1592" s="1" t="s">
        <v>18623</v>
      </c>
      <c r="E1592" s="1" t="s">
        <v>18624</v>
      </c>
      <c r="F1592" s="1" t="s">
        <v>18625</v>
      </c>
      <c r="G1592" s="1" t="s">
        <v>18626</v>
      </c>
      <c r="H1592" s="1" t="s">
        <v>18627</v>
      </c>
      <c r="I1592" s="1" t="s">
        <v>18628</v>
      </c>
      <c r="J1592" s="1" t="s">
        <v>18629</v>
      </c>
      <c r="K1592" s="1" t="s">
        <v>18630</v>
      </c>
      <c r="L1592" s="1" t="s">
        <v>18631</v>
      </c>
      <c r="M1592" s="1" t="s">
        <v>18632</v>
      </c>
      <c r="N1592" s="1" t="s">
        <v>18633</v>
      </c>
      <c r="O1592" s="1" t="s">
        <v>18634</v>
      </c>
      <c r="P1592" s="1" t="s">
        <v>18621</v>
      </c>
    </row>
    <row r="1593" spans="1:16" ht="15" customHeight="1">
      <c r="A1593" s="44">
        <v>1592</v>
      </c>
      <c r="B1593" s="1" t="s">
        <v>18635</v>
      </c>
      <c r="C1593" s="1" t="s">
        <v>18636</v>
      </c>
      <c r="D1593" s="1" t="s">
        <v>18637</v>
      </c>
      <c r="E1593" s="1" t="s">
        <v>18638</v>
      </c>
      <c r="F1593" s="1" t="s">
        <v>18639</v>
      </c>
      <c r="G1593" s="1" t="s">
        <v>18640</v>
      </c>
      <c r="H1593" s="1" t="s">
        <v>18641</v>
      </c>
      <c r="I1593" s="1" t="s">
        <v>18642</v>
      </c>
      <c r="J1593" s="1" t="s">
        <v>18643</v>
      </c>
      <c r="K1593" s="1" t="s">
        <v>18644</v>
      </c>
      <c r="L1593" s="1" t="s">
        <v>18645</v>
      </c>
      <c r="M1593" s="1" t="s">
        <v>18646</v>
      </c>
      <c r="N1593" s="1" t="s">
        <v>18647</v>
      </c>
      <c r="O1593" s="1" t="s">
        <v>18648</v>
      </c>
      <c r="P1593" s="1" t="s">
        <v>18635</v>
      </c>
    </row>
    <row r="1594" spans="1:16" ht="15" customHeight="1">
      <c r="A1594" s="44">
        <v>1593</v>
      </c>
      <c r="B1594" s="1" t="s">
        <v>18649</v>
      </c>
      <c r="C1594" s="1" t="s">
        <v>18650</v>
      </c>
      <c r="D1594" s="1" t="s">
        <v>18651</v>
      </c>
      <c r="E1594" s="1" t="s">
        <v>18652</v>
      </c>
      <c r="F1594" s="1" t="s">
        <v>18653</v>
      </c>
      <c r="G1594" s="1" t="s">
        <v>18654</v>
      </c>
      <c r="H1594" s="1" t="s">
        <v>18655</v>
      </c>
      <c r="I1594" s="1" t="s">
        <v>18656</v>
      </c>
      <c r="J1594" s="1" t="s">
        <v>18657</v>
      </c>
      <c r="K1594" s="1" t="s">
        <v>18658</v>
      </c>
      <c r="L1594" s="1" t="s">
        <v>18659</v>
      </c>
      <c r="M1594" s="1" t="s">
        <v>18660</v>
      </c>
      <c r="N1594" s="1" t="s">
        <v>18661</v>
      </c>
      <c r="O1594" s="1" t="s">
        <v>18662</v>
      </c>
      <c r="P1594" s="1" t="s">
        <v>18649</v>
      </c>
    </row>
    <row r="1595" spans="1:16" ht="15" customHeight="1">
      <c r="A1595" s="44">
        <v>1594</v>
      </c>
      <c r="B1595" s="1" t="s">
        <v>18663</v>
      </c>
      <c r="C1595" s="1" t="s">
        <v>18664</v>
      </c>
      <c r="D1595" s="1" t="s">
        <v>18664</v>
      </c>
      <c r="E1595" s="1" t="s">
        <v>18665</v>
      </c>
      <c r="F1595" s="1" t="s">
        <v>18666</v>
      </c>
      <c r="G1595" s="1" t="s">
        <v>18667</v>
      </c>
      <c r="H1595" s="1" t="s">
        <v>18663</v>
      </c>
      <c r="I1595" s="1" t="s">
        <v>18666</v>
      </c>
      <c r="J1595" s="1" t="s">
        <v>18668</v>
      </c>
      <c r="K1595" s="1" t="s">
        <v>18669</v>
      </c>
      <c r="L1595" s="1" t="s">
        <v>18670</v>
      </c>
      <c r="M1595" s="1" t="s">
        <v>18671</v>
      </c>
      <c r="N1595" s="1" t="s">
        <v>18663</v>
      </c>
      <c r="O1595" s="1" t="s">
        <v>18663</v>
      </c>
      <c r="P1595" s="1" t="s">
        <v>18663</v>
      </c>
    </row>
    <row r="1596" spans="1:16" ht="15" customHeight="1">
      <c r="A1596" s="44">
        <v>1595</v>
      </c>
      <c r="B1596" s="1" t="s">
        <v>18672</v>
      </c>
      <c r="C1596" s="1" t="s">
        <v>18673</v>
      </c>
      <c r="D1596" s="1" t="s">
        <v>18674</v>
      </c>
      <c r="E1596" s="1" t="s">
        <v>18675</v>
      </c>
      <c r="F1596" s="1" t="s">
        <v>18676</v>
      </c>
      <c r="G1596" s="1" t="s">
        <v>18677</v>
      </c>
      <c r="H1596" s="1" t="s">
        <v>18672</v>
      </c>
      <c r="I1596" s="1" t="s">
        <v>18678</v>
      </c>
      <c r="J1596" s="1" t="s">
        <v>18679</v>
      </c>
      <c r="K1596" s="1" t="s">
        <v>18680</v>
      </c>
      <c r="L1596" s="1" t="s">
        <v>18681</v>
      </c>
      <c r="M1596" s="1" t="s">
        <v>18682</v>
      </c>
      <c r="N1596" s="1" t="s">
        <v>18683</v>
      </c>
      <c r="O1596" s="1" t="s">
        <v>18684</v>
      </c>
      <c r="P1596" s="1" t="s">
        <v>18672</v>
      </c>
    </row>
    <row r="1597" spans="1:16" ht="15" customHeight="1">
      <c r="A1597" s="44">
        <v>1596</v>
      </c>
      <c r="B1597" s="1" t="s">
        <v>18685</v>
      </c>
      <c r="C1597" s="1" t="s">
        <v>18686</v>
      </c>
      <c r="D1597" s="1" t="s">
        <v>18687</v>
      </c>
      <c r="E1597" s="1" t="s">
        <v>18687</v>
      </c>
      <c r="F1597" s="1" t="s">
        <v>18688</v>
      </c>
      <c r="G1597" s="1" t="s">
        <v>18689</v>
      </c>
      <c r="H1597" s="1" t="s">
        <v>18685</v>
      </c>
      <c r="I1597" s="1" t="s">
        <v>18688</v>
      </c>
      <c r="J1597" s="1" t="s">
        <v>18690</v>
      </c>
      <c r="K1597" s="1" t="s">
        <v>18691</v>
      </c>
      <c r="L1597" s="1" t="s">
        <v>18692</v>
      </c>
      <c r="M1597" s="1" t="s">
        <v>18693</v>
      </c>
      <c r="N1597" s="1" t="s">
        <v>18694</v>
      </c>
      <c r="O1597" s="1" t="s">
        <v>18695</v>
      </c>
      <c r="P1597" s="1" t="s">
        <v>18685</v>
      </c>
    </row>
    <row r="1598" spans="1:16" ht="15" customHeight="1">
      <c r="A1598" s="44">
        <v>1597</v>
      </c>
      <c r="B1598" s="1" t="s">
        <v>18687</v>
      </c>
      <c r="C1598" s="1" t="s">
        <v>18687</v>
      </c>
      <c r="D1598" s="1" t="s">
        <v>18687</v>
      </c>
      <c r="E1598" s="1" t="s">
        <v>18687</v>
      </c>
      <c r="F1598" s="1" t="s">
        <v>18687</v>
      </c>
      <c r="G1598" s="1" t="s">
        <v>18687</v>
      </c>
      <c r="H1598" s="1" t="s">
        <v>18687</v>
      </c>
      <c r="I1598" s="1" t="s">
        <v>18687</v>
      </c>
      <c r="J1598" s="1" t="s">
        <v>18687</v>
      </c>
      <c r="K1598" s="1" t="s">
        <v>18696</v>
      </c>
      <c r="L1598" s="1" t="s">
        <v>18687</v>
      </c>
      <c r="M1598" s="1" t="s">
        <v>18687</v>
      </c>
      <c r="N1598" s="1" t="s">
        <v>18687</v>
      </c>
      <c r="O1598" s="1" t="s">
        <v>18687</v>
      </c>
      <c r="P1598" s="1" t="s">
        <v>18687</v>
      </c>
    </row>
    <row r="1599" spans="1:16" ht="15" customHeight="1">
      <c r="A1599" s="44">
        <v>1598</v>
      </c>
      <c r="B1599" s="1" t="s">
        <v>18697</v>
      </c>
      <c r="C1599" s="1" t="s">
        <v>18697</v>
      </c>
      <c r="D1599" s="1" t="s">
        <v>18697</v>
      </c>
      <c r="E1599" s="1" t="s">
        <v>18697</v>
      </c>
      <c r="F1599" s="1" t="s">
        <v>18697</v>
      </c>
      <c r="G1599" s="1" t="s">
        <v>18697</v>
      </c>
      <c r="H1599" s="1" t="s">
        <v>18697</v>
      </c>
      <c r="I1599" s="1" t="s">
        <v>18697</v>
      </c>
      <c r="J1599" s="1" t="s">
        <v>18697</v>
      </c>
      <c r="K1599" s="1" t="s">
        <v>18698</v>
      </c>
      <c r="L1599" s="1" t="s">
        <v>18697</v>
      </c>
      <c r="M1599" s="1" t="s">
        <v>18697</v>
      </c>
      <c r="N1599" s="1" t="s">
        <v>18697</v>
      </c>
      <c r="O1599" s="1" t="s">
        <v>18697</v>
      </c>
      <c r="P1599" s="1" t="s">
        <v>18697</v>
      </c>
    </row>
    <row r="1600" spans="1:16" ht="15" customHeight="1">
      <c r="A1600" s="44">
        <v>1599</v>
      </c>
      <c r="B1600" s="1" t="s">
        <v>18699</v>
      </c>
      <c r="C1600" s="1" t="s">
        <v>18700</v>
      </c>
      <c r="D1600" s="1" t="s">
        <v>18701</v>
      </c>
      <c r="E1600" s="1" t="s">
        <v>18702</v>
      </c>
      <c r="F1600" s="1" t="s">
        <v>18703</v>
      </c>
      <c r="G1600" s="1" t="s">
        <v>18704</v>
      </c>
      <c r="H1600" s="1" t="s">
        <v>18703</v>
      </c>
      <c r="I1600" s="1" t="s">
        <v>18703</v>
      </c>
      <c r="J1600" s="1" t="s">
        <v>18705</v>
      </c>
      <c r="K1600" s="1" t="s">
        <v>18706</v>
      </c>
      <c r="L1600" s="1" t="s">
        <v>18706</v>
      </c>
      <c r="M1600" s="1" t="s">
        <v>18706</v>
      </c>
      <c r="N1600" s="1" t="s">
        <v>18706</v>
      </c>
      <c r="O1600" s="1" t="s">
        <v>18706</v>
      </c>
      <c r="P1600" s="1" t="s">
        <v>18699</v>
      </c>
    </row>
    <row r="1601" spans="1:16" ht="15" customHeight="1">
      <c r="A1601" s="44">
        <v>1600</v>
      </c>
      <c r="B1601" s="1" t="s">
        <v>18707</v>
      </c>
      <c r="C1601" s="1" t="s">
        <v>18708</v>
      </c>
      <c r="D1601" s="1" t="s">
        <v>18709</v>
      </c>
      <c r="E1601" s="1" t="s">
        <v>18710</v>
      </c>
      <c r="F1601" s="1" t="s">
        <v>18711</v>
      </c>
      <c r="G1601" s="1" t="s">
        <v>18712</v>
      </c>
      <c r="H1601" s="1" t="s">
        <v>18707</v>
      </c>
      <c r="I1601" s="1" t="s">
        <v>18711</v>
      </c>
      <c r="J1601" s="1" t="s">
        <v>18713</v>
      </c>
      <c r="K1601" s="1" t="s">
        <v>18714</v>
      </c>
      <c r="L1601" s="1" t="s">
        <v>18715</v>
      </c>
      <c r="M1601" s="1" t="s">
        <v>18716</v>
      </c>
      <c r="N1601" s="1" t="s">
        <v>18717</v>
      </c>
      <c r="O1601" s="1" t="s">
        <v>18718</v>
      </c>
      <c r="P1601" s="1" t="s">
        <v>18707</v>
      </c>
    </row>
    <row r="1602" spans="1:16" ht="15" customHeight="1">
      <c r="A1602" s="44">
        <v>1601</v>
      </c>
      <c r="B1602" s="1" t="s">
        <v>18719</v>
      </c>
      <c r="C1602" s="1" t="s">
        <v>18720</v>
      </c>
      <c r="D1602" s="1" t="s">
        <v>18721</v>
      </c>
      <c r="E1602" s="1" t="s">
        <v>18722</v>
      </c>
      <c r="F1602" s="1" t="s">
        <v>18723</v>
      </c>
      <c r="G1602" s="1" t="s">
        <v>18719</v>
      </c>
      <c r="H1602" s="1" t="s">
        <v>18724</v>
      </c>
      <c r="I1602" s="1" t="s">
        <v>18725</v>
      </c>
      <c r="J1602" s="1" t="s">
        <v>18726</v>
      </c>
      <c r="K1602" s="1" t="s">
        <v>18727</v>
      </c>
      <c r="L1602" s="1" t="s">
        <v>18728</v>
      </c>
      <c r="M1602" s="1" t="s">
        <v>18729</v>
      </c>
      <c r="N1602" s="1" t="s">
        <v>18730</v>
      </c>
      <c r="O1602" s="1" t="s">
        <v>18731</v>
      </c>
      <c r="P1602" s="1" t="s">
        <v>18719</v>
      </c>
    </row>
    <row r="1603" spans="1:16" ht="15" customHeight="1">
      <c r="A1603" s="44">
        <v>1602</v>
      </c>
      <c r="B1603" s="1" t="s">
        <v>18732</v>
      </c>
      <c r="C1603" s="1" t="s">
        <v>18732</v>
      </c>
      <c r="D1603" s="45" t="s">
        <v>18733</v>
      </c>
      <c r="E1603" s="1" t="s">
        <v>18732</v>
      </c>
      <c r="F1603" s="1" t="s">
        <v>18732</v>
      </c>
      <c r="G1603" s="1" t="s">
        <v>18732</v>
      </c>
      <c r="H1603" s="1" t="s">
        <v>18734</v>
      </c>
      <c r="I1603" s="1" t="s">
        <v>18732</v>
      </c>
      <c r="J1603" s="1" t="s">
        <v>18732</v>
      </c>
      <c r="K1603" s="1" t="s">
        <v>18732</v>
      </c>
      <c r="L1603" s="1" t="s">
        <v>18732</v>
      </c>
      <c r="M1603" s="1" t="s">
        <v>18732</v>
      </c>
      <c r="N1603" s="1" t="s">
        <v>18732</v>
      </c>
      <c r="O1603" s="1" t="s">
        <v>18732</v>
      </c>
      <c r="P1603" s="1" t="s">
        <v>18732</v>
      </c>
    </row>
    <row r="1604" spans="1:16" ht="15" customHeight="1">
      <c r="A1604" s="44">
        <v>1603</v>
      </c>
      <c r="B1604" s="1" t="s">
        <v>18735</v>
      </c>
      <c r="C1604" s="1" t="s">
        <v>18736</v>
      </c>
      <c r="D1604" s="1" t="s">
        <v>18737</v>
      </c>
      <c r="E1604" s="1" t="s">
        <v>18735</v>
      </c>
      <c r="F1604" s="1" t="s">
        <v>18735</v>
      </c>
      <c r="G1604" s="1" t="s">
        <v>18735</v>
      </c>
      <c r="H1604" s="1" t="s">
        <v>18735</v>
      </c>
      <c r="I1604" s="1" t="s">
        <v>18735</v>
      </c>
      <c r="J1604" s="1" t="s">
        <v>18737</v>
      </c>
      <c r="K1604" s="1" t="s">
        <v>18738</v>
      </c>
      <c r="L1604" s="1" t="s">
        <v>18736</v>
      </c>
      <c r="M1604" s="1" t="s">
        <v>18736</v>
      </c>
      <c r="N1604" s="1" t="s">
        <v>18737</v>
      </c>
      <c r="O1604" s="1" t="s">
        <v>18735</v>
      </c>
      <c r="P1604" s="1" t="s">
        <v>18735</v>
      </c>
    </row>
    <row r="1605" spans="1:16" ht="15" customHeight="1">
      <c r="A1605" s="44">
        <v>1604</v>
      </c>
      <c r="B1605" s="1" t="s">
        <v>18739</v>
      </c>
      <c r="C1605" s="1" t="s">
        <v>18740</v>
      </c>
      <c r="D1605" s="1" t="s">
        <v>18741</v>
      </c>
      <c r="E1605" s="1" t="s">
        <v>18739</v>
      </c>
      <c r="F1605" s="1" t="s">
        <v>18739</v>
      </c>
      <c r="G1605" s="1" t="s">
        <v>18739</v>
      </c>
      <c r="H1605" s="1" t="s">
        <v>18739</v>
      </c>
      <c r="I1605" s="1" t="s">
        <v>18739</v>
      </c>
      <c r="J1605" s="1" t="s">
        <v>18741</v>
      </c>
      <c r="K1605" s="1" t="s">
        <v>18742</v>
      </c>
      <c r="L1605" s="1" t="s">
        <v>18740</v>
      </c>
      <c r="M1605" s="1" t="s">
        <v>18740</v>
      </c>
      <c r="N1605" s="1" t="s">
        <v>18741</v>
      </c>
      <c r="O1605" s="1" t="s">
        <v>18739</v>
      </c>
      <c r="P1605" s="1" t="s">
        <v>18739</v>
      </c>
    </row>
    <row r="1606" spans="1:16" ht="15" customHeight="1">
      <c r="A1606" s="44">
        <v>1605</v>
      </c>
      <c r="B1606" s="1" t="s">
        <v>18743</v>
      </c>
      <c r="C1606" s="1" t="s">
        <v>18744</v>
      </c>
      <c r="D1606" s="1" t="s">
        <v>18745</v>
      </c>
      <c r="E1606" s="1" t="s">
        <v>18743</v>
      </c>
      <c r="F1606" s="1" t="s">
        <v>18743</v>
      </c>
      <c r="G1606" s="1" t="s">
        <v>18743</v>
      </c>
      <c r="H1606" s="1" t="s">
        <v>18743</v>
      </c>
      <c r="I1606" s="1" t="s">
        <v>18743</v>
      </c>
      <c r="J1606" s="1" t="s">
        <v>18745</v>
      </c>
      <c r="K1606" s="1" t="s">
        <v>18746</v>
      </c>
      <c r="L1606" s="1" t="s">
        <v>18744</v>
      </c>
      <c r="M1606" s="1" t="s">
        <v>18744</v>
      </c>
      <c r="N1606" s="1" t="s">
        <v>18745</v>
      </c>
      <c r="O1606" s="1" t="s">
        <v>18743</v>
      </c>
      <c r="P1606" s="1" t="s">
        <v>18743</v>
      </c>
    </row>
    <row r="1607" spans="1:16" ht="15" customHeight="1">
      <c r="A1607" s="44">
        <v>1606</v>
      </c>
      <c r="B1607" s="1" t="s">
        <v>18747</v>
      </c>
      <c r="C1607" s="1" t="s">
        <v>18748</v>
      </c>
      <c r="D1607" s="1" t="s">
        <v>18749</v>
      </c>
      <c r="E1607" s="1" t="s">
        <v>18747</v>
      </c>
      <c r="F1607" s="1" t="s">
        <v>18747</v>
      </c>
      <c r="G1607" s="1" t="s">
        <v>18747</v>
      </c>
      <c r="H1607" s="1" t="s">
        <v>18747</v>
      </c>
      <c r="I1607" s="1" t="s">
        <v>18747</v>
      </c>
      <c r="J1607" s="1" t="s">
        <v>18749</v>
      </c>
      <c r="K1607" s="1" t="s">
        <v>18750</v>
      </c>
      <c r="L1607" s="1" t="s">
        <v>18748</v>
      </c>
      <c r="M1607" s="1" t="s">
        <v>18748</v>
      </c>
      <c r="N1607" s="1" t="s">
        <v>18749</v>
      </c>
      <c r="O1607" s="1" t="s">
        <v>18747</v>
      </c>
      <c r="P1607" s="1" t="s">
        <v>18747</v>
      </c>
    </row>
    <row r="1608" spans="1:16" ht="15" customHeight="1">
      <c r="A1608" s="44">
        <v>1607</v>
      </c>
      <c r="B1608" s="1" t="s">
        <v>18751</v>
      </c>
      <c r="C1608" s="1" t="s">
        <v>18752</v>
      </c>
      <c r="D1608" s="1" t="s">
        <v>18753</v>
      </c>
      <c r="E1608" s="1" t="s">
        <v>18754</v>
      </c>
      <c r="F1608" s="1" t="s">
        <v>18755</v>
      </c>
      <c r="G1608" s="1" t="s">
        <v>18756</v>
      </c>
      <c r="H1608" s="1" t="s">
        <v>18757</v>
      </c>
      <c r="I1608" s="1" t="s">
        <v>18758</v>
      </c>
      <c r="J1608" s="1" t="s">
        <v>18759</v>
      </c>
      <c r="K1608" s="1" t="s">
        <v>18760</v>
      </c>
      <c r="L1608" s="1" t="s">
        <v>18753</v>
      </c>
      <c r="M1608" s="1" t="s">
        <v>18761</v>
      </c>
      <c r="N1608" s="1" t="s">
        <v>18762</v>
      </c>
      <c r="O1608" s="1" t="s">
        <v>18763</v>
      </c>
      <c r="P1608" s="1" t="s">
        <v>18751</v>
      </c>
    </row>
    <row r="1609" spans="1:16" ht="15" customHeight="1">
      <c r="A1609" s="44">
        <v>1608</v>
      </c>
      <c r="B1609" s="1" t="s">
        <v>18764</v>
      </c>
      <c r="C1609" s="1" t="s">
        <v>18765</v>
      </c>
      <c r="D1609" s="1" t="s">
        <v>18766</v>
      </c>
      <c r="E1609" s="1" t="s">
        <v>15547</v>
      </c>
      <c r="F1609" s="1" t="s">
        <v>18767</v>
      </c>
      <c r="G1609" s="1" t="s">
        <v>18768</v>
      </c>
      <c r="H1609" s="1" t="s">
        <v>18769</v>
      </c>
      <c r="I1609" s="1" t="s">
        <v>18770</v>
      </c>
      <c r="J1609" s="1" t="s">
        <v>18771</v>
      </c>
      <c r="K1609" s="1" t="s">
        <v>18772</v>
      </c>
      <c r="L1609" s="1" t="s">
        <v>18773</v>
      </c>
      <c r="M1609" s="1" t="s">
        <v>12626</v>
      </c>
      <c r="N1609" s="1" t="s">
        <v>18774</v>
      </c>
      <c r="O1609" s="1" t="s">
        <v>15551</v>
      </c>
      <c r="P1609" s="1" t="s">
        <v>18764</v>
      </c>
    </row>
    <row r="1610" spans="1:16" ht="15" customHeight="1">
      <c r="A1610" s="44">
        <v>1609</v>
      </c>
      <c r="B1610" s="1" t="s">
        <v>18775</v>
      </c>
      <c r="C1610" s="1" t="s">
        <v>18776</v>
      </c>
      <c r="D1610" s="1" t="s">
        <v>18777</v>
      </c>
      <c r="E1610" s="1" t="s">
        <v>18778</v>
      </c>
      <c r="F1610" s="1" t="s">
        <v>18779</v>
      </c>
      <c r="G1610" s="1" t="s">
        <v>18780</v>
      </c>
      <c r="H1610" s="1" t="s">
        <v>18781</v>
      </c>
      <c r="I1610" s="1" t="s">
        <v>18782</v>
      </c>
      <c r="J1610" s="1" t="s">
        <v>18783</v>
      </c>
      <c r="K1610" s="1" t="s">
        <v>18784</v>
      </c>
      <c r="L1610" s="1" t="s">
        <v>18785</v>
      </c>
      <c r="M1610" s="1" t="s">
        <v>18786</v>
      </c>
      <c r="N1610" s="1" t="s">
        <v>18787</v>
      </c>
      <c r="O1610" s="1" t="s">
        <v>18788</v>
      </c>
      <c r="P1610" s="1" t="s">
        <v>18775</v>
      </c>
    </row>
    <row r="1611" spans="1:16" ht="15" customHeight="1">
      <c r="A1611" s="44">
        <v>1610</v>
      </c>
      <c r="B1611" s="1" t="s">
        <v>18789</v>
      </c>
      <c r="C1611" s="1" t="s">
        <v>18790</v>
      </c>
      <c r="D1611" s="1" t="s">
        <v>18791</v>
      </c>
      <c r="E1611" s="1" t="s">
        <v>18792</v>
      </c>
      <c r="F1611" s="1" t="s">
        <v>18793</v>
      </c>
      <c r="G1611" s="1" t="s">
        <v>18794</v>
      </c>
      <c r="H1611" s="1" t="s">
        <v>18795</v>
      </c>
      <c r="I1611" s="1" t="s">
        <v>18796</v>
      </c>
      <c r="J1611" s="1" t="s">
        <v>18797</v>
      </c>
      <c r="K1611" s="1" t="s">
        <v>18798</v>
      </c>
      <c r="L1611" s="1" t="s">
        <v>18799</v>
      </c>
      <c r="M1611" s="1" t="s">
        <v>18800</v>
      </c>
      <c r="N1611" s="1" t="s">
        <v>18801</v>
      </c>
      <c r="O1611" s="1" t="s">
        <v>18802</v>
      </c>
      <c r="P1611" s="1" t="s">
        <v>18789</v>
      </c>
    </row>
    <row r="1612" spans="1:16" ht="15" customHeight="1">
      <c r="A1612" s="44">
        <v>1611</v>
      </c>
      <c r="B1612" s="1" t="s">
        <v>18803</v>
      </c>
      <c r="C1612" s="1" t="s">
        <v>18804</v>
      </c>
      <c r="D1612" s="1" t="s">
        <v>18805</v>
      </c>
      <c r="E1612" s="1" t="s">
        <v>18806</v>
      </c>
      <c r="F1612" s="1" t="s">
        <v>18807</v>
      </c>
      <c r="G1612" s="1" t="s">
        <v>18808</v>
      </c>
      <c r="H1612" s="1" t="s">
        <v>18809</v>
      </c>
      <c r="I1612" s="1" t="s">
        <v>18810</v>
      </c>
      <c r="J1612" s="1" t="s">
        <v>18811</v>
      </c>
      <c r="K1612" s="1" t="s">
        <v>18812</v>
      </c>
      <c r="L1612" s="1" t="s">
        <v>18813</v>
      </c>
      <c r="M1612" s="1" t="s">
        <v>18814</v>
      </c>
      <c r="N1612" s="1" t="s">
        <v>18815</v>
      </c>
      <c r="O1612" s="1" t="s">
        <v>18816</v>
      </c>
      <c r="P1612" s="1" t="s">
        <v>18803</v>
      </c>
    </row>
    <row r="1613" spans="1:16" ht="15" customHeight="1">
      <c r="A1613" s="44">
        <v>1612</v>
      </c>
      <c r="B1613" s="1" t="s">
        <v>18817</v>
      </c>
      <c r="C1613" s="1" t="s">
        <v>18818</v>
      </c>
      <c r="D1613" s="1" t="s">
        <v>18819</v>
      </c>
      <c r="E1613" s="1" t="s">
        <v>18820</v>
      </c>
      <c r="F1613" s="1" t="s">
        <v>18821</v>
      </c>
      <c r="G1613" s="1" t="s">
        <v>18822</v>
      </c>
      <c r="H1613" s="1" t="s">
        <v>18823</v>
      </c>
      <c r="I1613" s="1" t="s">
        <v>18824</v>
      </c>
      <c r="J1613" s="1" t="s">
        <v>18825</v>
      </c>
      <c r="K1613" s="1" t="s">
        <v>18826</v>
      </c>
      <c r="L1613" s="1" t="s">
        <v>18827</v>
      </c>
      <c r="M1613" s="1" t="s">
        <v>18828</v>
      </c>
      <c r="N1613" s="1" t="s">
        <v>18829</v>
      </c>
      <c r="O1613" s="1" t="s">
        <v>18830</v>
      </c>
      <c r="P1613" s="1" t="s">
        <v>18817</v>
      </c>
    </row>
    <row r="1614" spans="1:16" ht="15" customHeight="1">
      <c r="A1614" s="44">
        <v>1613</v>
      </c>
      <c r="B1614" s="1" t="s">
        <v>18831</v>
      </c>
      <c r="C1614" s="1" t="s">
        <v>18832</v>
      </c>
      <c r="D1614" s="1" t="s">
        <v>18833</v>
      </c>
      <c r="E1614" s="1" t="s">
        <v>18834</v>
      </c>
      <c r="F1614" s="1" t="s">
        <v>18835</v>
      </c>
      <c r="G1614" s="1" t="s">
        <v>18836</v>
      </c>
      <c r="H1614" s="1" t="s">
        <v>18837</v>
      </c>
      <c r="I1614" s="1" t="s">
        <v>18838</v>
      </c>
      <c r="J1614" s="1" t="s">
        <v>18839</v>
      </c>
      <c r="K1614" s="1" t="s">
        <v>18840</v>
      </c>
      <c r="L1614" s="1" t="s">
        <v>18841</v>
      </c>
      <c r="M1614" s="1" t="s">
        <v>18842</v>
      </c>
      <c r="N1614" s="1" t="s">
        <v>18843</v>
      </c>
      <c r="O1614" s="1" t="s">
        <v>18844</v>
      </c>
      <c r="P1614" s="1" t="s">
        <v>18831</v>
      </c>
    </row>
    <row r="1615" spans="1:16" ht="15" customHeight="1">
      <c r="A1615" s="44">
        <v>1614</v>
      </c>
      <c r="B1615" s="1" t="s">
        <v>18845</v>
      </c>
      <c r="C1615" s="1" t="s">
        <v>18846</v>
      </c>
      <c r="D1615" s="1" t="s">
        <v>18847</v>
      </c>
      <c r="E1615" s="1" t="s">
        <v>18848</v>
      </c>
      <c r="F1615" s="1" t="s">
        <v>18849</v>
      </c>
      <c r="G1615" s="1" t="s">
        <v>18850</v>
      </c>
      <c r="H1615" s="1" t="s">
        <v>18851</v>
      </c>
      <c r="I1615" s="1" t="s">
        <v>18852</v>
      </c>
      <c r="J1615" s="1" t="s">
        <v>18853</v>
      </c>
      <c r="K1615" s="1" t="s">
        <v>18854</v>
      </c>
      <c r="L1615" s="1" t="s">
        <v>18855</v>
      </c>
      <c r="M1615" s="1" t="s">
        <v>18856</v>
      </c>
      <c r="N1615" s="1" t="s">
        <v>18857</v>
      </c>
      <c r="O1615" s="1" t="s">
        <v>18858</v>
      </c>
      <c r="P1615" s="1" t="s">
        <v>18845</v>
      </c>
    </row>
    <row r="1616" spans="1:16" ht="15" customHeight="1">
      <c r="A1616" s="44">
        <v>1615</v>
      </c>
      <c r="B1616" s="1" t="s">
        <v>18859</v>
      </c>
      <c r="C1616" s="1" t="s">
        <v>18860</v>
      </c>
      <c r="D1616" s="1" t="s">
        <v>18861</v>
      </c>
      <c r="E1616" s="1" t="s">
        <v>18862</v>
      </c>
      <c r="F1616" s="1" t="s">
        <v>18863</v>
      </c>
      <c r="G1616" s="1" t="s">
        <v>18864</v>
      </c>
      <c r="H1616" s="1" t="s">
        <v>18865</v>
      </c>
      <c r="I1616" s="1" t="s">
        <v>18866</v>
      </c>
      <c r="J1616" s="1" t="s">
        <v>18867</v>
      </c>
      <c r="K1616" s="1" t="s">
        <v>18868</v>
      </c>
      <c r="L1616" s="1" t="s">
        <v>18869</v>
      </c>
      <c r="M1616" s="1" t="s">
        <v>18870</v>
      </c>
      <c r="N1616" s="1" t="s">
        <v>18871</v>
      </c>
      <c r="O1616" s="1" t="s">
        <v>18872</v>
      </c>
      <c r="P1616" s="1" t="s">
        <v>18859</v>
      </c>
    </row>
    <row r="1617" spans="1:16" ht="15" customHeight="1">
      <c r="A1617" s="44">
        <v>1616</v>
      </c>
      <c r="B1617" s="1" t="s">
        <v>18873</v>
      </c>
      <c r="C1617" s="1" t="s">
        <v>18874</v>
      </c>
      <c r="D1617" s="1" t="s">
        <v>18875</v>
      </c>
      <c r="E1617" s="1" t="s">
        <v>18876</v>
      </c>
      <c r="F1617" s="1" t="s">
        <v>18877</v>
      </c>
      <c r="G1617" s="1" t="s">
        <v>18878</v>
      </c>
      <c r="H1617" s="1" t="s">
        <v>18879</v>
      </c>
      <c r="I1617" s="1" t="s">
        <v>18880</v>
      </c>
      <c r="J1617" s="1" t="s">
        <v>18881</v>
      </c>
      <c r="K1617" s="1" t="s">
        <v>18882</v>
      </c>
      <c r="L1617" s="1" t="s">
        <v>18883</v>
      </c>
      <c r="M1617" s="1" t="s">
        <v>18884</v>
      </c>
      <c r="N1617" s="1" t="s">
        <v>18885</v>
      </c>
      <c r="O1617" s="1" t="s">
        <v>18886</v>
      </c>
      <c r="P1617" s="1" t="s">
        <v>18873</v>
      </c>
    </row>
    <row r="1618" spans="1:16" ht="15" customHeight="1">
      <c r="A1618" s="44">
        <v>1617</v>
      </c>
      <c r="B1618" s="1" t="s">
        <v>18887</v>
      </c>
      <c r="C1618" s="1" t="s">
        <v>18887</v>
      </c>
      <c r="D1618" s="1" t="s">
        <v>18888</v>
      </c>
      <c r="E1618" s="1" t="s">
        <v>18889</v>
      </c>
      <c r="F1618" s="1" t="s">
        <v>18887</v>
      </c>
      <c r="G1618" s="1" t="s">
        <v>18887</v>
      </c>
      <c r="H1618" s="1" t="s">
        <v>18890</v>
      </c>
      <c r="I1618" s="1" t="s">
        <v>18891</v>
      </c>
      <c r="J1618" s="1" t="s">
        <v>18887</v>
      </c>
      <c r="K1618" s="1" t="s">
        <v>18892</v>
      </c>
      <c r="L1618" s="1" t="s">
        <v>18887</v>
      </c>
      <c r="M1618" s="1" t="s">
        <v>18887</v>
      </c>
      <c r="N1618" s="1" t="s">
        <v>18887</v>
      </c>
      <c r="O1618" s="1" t="s">
        <v>18893</v>
      </c>
      <c r="P1618" s="1" t="s">
        <v>18887</v>
      </c>
    </row>
    <row r="1619" spans="1:16" ht="15" customHeight="1">
      <c r="A1619" s="44">
        <v>1618</v>
      </c>
      <c r="B1619" s="1" t="s">
        <v>18894</v>
      </c>
      <c r="C1619" s="1" t="s">
        <v>18895</v>
      </c>
      <c r="D1619" s="1" t="s">
        <v>18896</v>
      </c>
      <c r="E1619" s="1" t="s">
        <v>18897</v>
      </c>
      <c r="F1619" s="1" t="s">
        <v>18898</v>
      </c>
      <c r="G1619" s="1" t="s">
        <v>18899</v>
      </c>
      <c r="H1619" s="1" t="s">
        <v>18900</v>
      </c>
      <c r="I1619" s="1" t="s">
        <v>18901</v>
      </c>
      <c r="J1619" s="1" t="s">
        <v>18902</v>
      </c>
      <c r="K1619" s="1" t="s">
        <v>18903</v>
      </c>
      <c r="L1619" s="1" t="s">
        <v>18904</v>
      </c>
      <c r="M1619" s="1" t="s">
        <v>18905</v>
      </c>
      <c r="N1619" s="1" t="s">
        <v>18906</v>
      </c>
      <c r="O1619" s="1" t="s">
        <v>18907</v>
      </c>
      <c r="P1619" s="1" t="s">
        <v>18894</v>
      </c>
    </row>
    <row r="1620" spans="1:16" ht="15" customHeight="1">
      <c r="A1620" s="44">
        <v>1619</v>
      </c>
      <c r="B1620" s="1" t="s">
        <v>18908</v>
      </c>
      <c r="C1620" s="1" t="s">
        <v>18909</v>
      </c>
      <c r="D1620" s="1" t="s">
        <v>18910</v>
      </c>
      <c r="E1620" s="1" t="s">
        <v>18911</v>
      </c>
      <c r="F1620" s="1" t="s">
        <v>18912</v>
      </c>
      <c r="G1620" s="1" t="s">
        <v>18908</v>
      </c>
      <c r="H1620" s="1" t="s">
        <v>18913</v>
      </c>
      <c r="I1620" s="1" t="s">
        <v>18914</v>
      </c>
      <c r="J1620" s="1" t="s">
        <v>18915</v>
      </c>
      <c r="K1620" s="1" t="s">
        <v>18916</v>
      </c>
      <c r="L1620" s="1" t="s">
        <v>18917</v>
      </c>
      <c r="M1620" s="1" t="s">
        <v>18918</v>
      </c>
      <c r="N1620" s="1" t="s">
        <v>18919</v>
      </c>
      <c r="O1620" s="1" t="s">
        <v>18920</v>
      </c>
      <c r="P1620" s="1" t="s">
        <v>18908</v>
      </c>
    </row>
    <row r="1621" spans="1:16" ht="15" customHeight="1">
      <c r="A1621" s="44">
        <v>1620</v>
      </c>
      <c r="B1621" s="1" t="s">
        <v>18921</v>
      </c>
      <c r="C1621" s="1" t="s">
        <v>18922</v>
      </c>
      <c r="D1621" s="1" t="s">
        <v>18923</v>
      </c>
      <c r="E1621" s="1" t="s">
        <v>18924</v>
      </c>
      <c r="F1621" s="1" t="s">
        <v>18925</v>
      </c>
      <c r="G1621" s="1" t="s">
        <v>18926</v>
      </c>
      <c r="H1621" s="1" t="s">
        <v>18927</v>
      </c>
      <c r="I1621" s="1" t="s">
        <v>18928</v>
      </c>
      <c r="J1621" s="1" t="s">
        <v>18929</v>
      </c>
      <c r="K1621" s="1" t="s">
        <v>18930</v>
      </c>
      <c r="L1621" s="1" t="s">
        <v>18931</v>
      </c>
      <c r="M1621" s="1" t="s">
        <v>18932</v>
      </c>
      <c r="N1621" s="1" t="s">
        <v>18933</v>
      </c>
      <c r="O1621" s="1" t="s">
        <v>18934</v>
      </c>
      <c r="P1621" s="1" t="s">
        <v>18921</v>
      </c>
    </row>
    <row r="1622" spans="1:16" ht="15" customHeight="1">
      <c r="A1622" s="44">
        <v>1621</v>
      </c>
      <c r="B1622" s="1" t="s">
        <v>18935</v>
      </c>
      <c r="C1622" s="1" t="s">
        <v>18936</v>
      </c>
      <c r="D1622" s="1" t="s">
        <v>18937</v>
      </c>
      <c r="E1622" s="1" t="s">
        <v>18938</v>
      </c>
      <c r="F1622" s="1" t="s">
        <v>18939</v>
      </c>
      <c r="G1622" s="1" t="s">
        <v>18940</v>
      </c>
      <c r="H1622" s="1" t="s">
        <v>18941</v>
      </c>
      <c r="I1622" s="1" t="s">
        <v>18942</v>
      </c>
      <c r="J1622" s="1" t="s">
        <v>18943</v>
      </c>
      <c r="K1622" s="1" t="s">
        <v>18944</v>
      </c>
      <c r="L1622" s="1" t="s">
        <v>18945</v>
      </c>
      <c r="M1622" s="1" t="s">
        <v>18946</v>
      </c>
      <c r="N1622" s="1" t="s">
        <v>18947</v>
      </c>
      <c r="O1622" s="1" t="s">
        <v>18948</v>
      </c>
      <c r="P1622" s="1" t="s">
        <v>18935</v>
      </c>
    </row>
    <row r="1623" spans="1:16" ht="15" customHeight="1">
      <c r="A1623" s="44">
        <v>1622</v>
      </c>
      <c r="B1623" s="1" t="s">
        <v>18949</v>
      </c>
      <c r="C1623" s="1" t="s">
        <v>18950</v>
      </c>
      <c r="D1623" s="1" t="s">
        <v>18951</v>
      </c>
      <c r="E1623" s="1" t="s">
        <v>18952</v>
      </c>
      <c r="F1623" s="1" t="s">
        <v>18953</v>
      </c>
      <c r="G1623" s="1" t="s">
        <v>18954</v>
      </c>
      <c r="H1623" s="1" t="s">
        <v>18955</v>
      </c>
      <c r="I1623" s="1" t="s">
        <v>18956</v>
      </c>
      <c r="J1623" s="1" t="s">
        <v>18957</v>
      </c>
      <c r="K1623" s="1" t="s">
        <v>18958</v>
      </c>
      <c r="L1623" s="1" t="s">
        <v>18959</v>
      </c>
      <c r="M1623" s="1" t="s">
        <v>18960</v>
      </c>
      <c r="N1623" s="1" t="s">
        <v>18961</v>
      </c>
      <c r="O1623" s="1" t="s">
        <v>18962</v>
      </c>
      <c r="P1623" s="1" t="s">
        <v>18949</v>
      </c>
    </row>
    <row r="1624" spans="1:16" ht="15" customHeight="1">
      <c r="A1624" s="44">
        <v>1623</v>
      </c>
      <c r="B1624" s="1" t="s">
        <v>18963</v>
      </c>
      <c r="C1624" s="1" t="s">
        <v>18964</v>
      </c>
      <c r="D1624" s="1" t="s">
        <v>18965</v>
      </c>
      <c r="E1624" s="1" t="s">
        <v>18966</v>
      </c>
      <c r="F1624" s="1" t="s">
        <v>18967</v>
      </c>
      <c r="G1624" s="1" t="s">
        <v>18968</v>
      </c>
      <c r="H1624" s="1" t="s">
        <v>18969</v>
      </c>
      <c r="I1624" s="1" t="s">
        <v>18967</v>
      </c>
      <c r="J1624" s="1" t="s">
        <v>18970</v>
      </c>
      <c r="K1624" s="1" t="s">
        <v>18971</v>
      </c>
      <c r="L1624" s="1" t="s">
        <v>18972</v>
      </c>
      <c r="M1624" s="1" t="s">
        <v>18973</v>
      </c>
      <c r="N1624" s="1" t="s">
        <v>18974</v>
      </c>
      <c r="O1624" s="1" t="s">
        <v>18975</v>
      </c>
      <c r="P1624" s="1" t="s">
        <v>18963</v>
      </c>
    </row>
    <row r="1625" spans="1:16" ht="15" customHeight="1">
      <c r="A1625" s="44">
        <v>1624</v>
      </c>
      <c r="B1625" s="1" t="s">
        <v>18976</v>
      </c>
      <c r="C1625" s="1" t="s">
        <v>18977</v>
      </c>
      <c r="D1625" s="1" t="s">
        <v>18978</v>
      </c>
      <c r="E1625" s="1" t="s">
        <v>18979</v>
      </c>
      <c r="F1625" s="1" t="s">
        <v>18980</v>
      </c>
      <c r="G1625" s="1" t="s">
        <v>18981</v>
      </c>
      <c r="H1625" s="1" t="s">
        <v>18982</v>
      </c>
      <c r="I1625" s="1" t="s">
        <v>18983</v>
      </c>
      <c r="J1625" s="1" t="s">
        <v>18984</v>
      </c>
      <c r="K1625" s="1" t="s">
        <v>18985</v>
      </c>
      <c r="L1625" s="1" t="s">
        <v>18986</v>
      </c>
      <c r="M1625" s="1" t="s">
        <v>18987</v>
      </c>
      <c r="N1625" s="1" t="s">
        <v>18988</v>
      </c>
      <c r="O1625" s="1" t="s">
        <v>18989</v>
      </c>
      <c r="P1625" s="1" t="s">
        <v>18976</v>
      </c>
    </row>
    <row r="1626" spans="1:16" ht="15" customHeight="1">
      <c r="A1626" s="44">
        <v>1625</v>
      </c>
      <c r="B1626" s="1" t="s">
        <v>18990</v>
      </c>
      <c r="C1626" s="1" t="s">
        <v>18991</v>
      </c>
      <c r="D1626" s="1" t="s">
        <v>18992</v>
      </c>
      <c r="E1626" s="1" t="s">
        <v>18993</v>
      </c>
      <c r="F1626" s="1" t="s">
        <v>18994</v>
      </c>
      <c r="G1626" s="1" t="s">
        <v>18995</v>
      </c>
      <c r="H1626" s="1" t="s">
        <v>18996</v>
      </c>
      <c r="I1626" s="1" t="s">
        <v>18997</v>
      </c>
      <c r="J1626" s="1" t="s">
        <v>18998</v>
      </c>
      <c r="K1626" s="1" t="s">
        <v>18999</v>
      </c>
      <c r="L1626" s="1" t="s">
        <v>19000</v>
      </c>
      <c r="M1626" s="1" t="s">
        <v>19001</v>
      </c>
      <c r="N1626" s="1" t="s">
        <v>19002</v>
      </c>
      <c r="O1626" s="1" t="s">
        <v>19003</v>
      </c>
      <c r="P1626" s="1" t="s">
        <v>18990</v>
      </c>
    </row>
    <row r="1627" spans="1:16" ht="15" customHeight="1">
      <c r="A1627" s="44">
        <v>1626</v>
      </c>
      <c r="B1627" s="1" t="s">
        <v>19004</v>
      </c>
      <c r="C1627" s="1" t="s">
        <v>19005</v>
      </c>
      <c r="D1627" s="1" t="s">
        <v>19006</v>
      </c>
      <c r="E1627" s="1" t="s">
        <v>19007</v>
      </c>
      <c r="F1627" s="1" t="s">
        <v>19008</v>
      </c>
      <c r="G1627" s="1" t="s">
        <v>19009</v>
      </c>
      <c r="H1627" s="1" t="s">
        <v>19010</v>
      </c>
      <c r="I1627" s="1" t="s">
        <v>19011</v>
      </c>
      <c r="J1627" s="1" t="s">
        <v>19012</v>
      </c>
      <c r="K1627" s="1" t="s">
        <v>19013</v>
      </c>
      <c r="L1627" s="1" t="s">
        <v>19014</v>
      </c>
      <c r="M1627" s="1" t="s">
        <v>19015</v>
      </c>
      <c r="N1627" s="1" t="s">
        <v>19016</v>
      </c>
      <c r="O1627" s="1" t="s">
        <v>19017</v>
      </c>
      <c r="P1627" s="1" t="s">
        <v>19004</v>
      </c>
    </row>
    <row r="1628" spans="1:16" ht="15" customHeight="1">
      <c r="A1628" s="44">
        <v>1627</v>
      </c>
      <c r="B1628" s="1" t="s">
        <v>19018</v>
      </c>
      <c r="C1628" s="1" t="s">
        <v>19019</v>
      </c>
      <c r="D1628" s="1" t="s">
        <v>19020</v>
      </c>
      <c r="E1628" s="1" t="s">
        <v>19021</v>
      </c>
      <c r="F1628" s="1" t="s">
        <v>19022</v>
      </c>
      <c r="G1628" s="1" t="s">
        <v>19023</v>
      </c>
      <c r="H1628" s="1" t="s">
        <v>19024</v>
      </c>
      <c r="I1628" s="1" t="s">
        <v>19025</v>
      </c>
      <c r="J1628" s="1" t="s">
        <v>19026</v>
      </c>
      <c r="K1628" s="1" t="s">
        <v>19027</v>
      </c>
      <c r="L1628" s="1" t="s">
        <v>19028</v>
      </c>
      <c r="M1628" s="1" t="s">
        <v>19029</v>
      </c>
      <c r="N1628" s="1" t="s">
        <v>19030</v>
      </c>
      <c r="O1628" s="1" t="s">
        <v>19031</v>
      </c>
      <c r="P1628" s="1" t="s">
        <v>19018</v>
      </c>
    </row>
    <row r="1629" spans="1:16" ht="15" customHeight="1">
      <c r="A1629" s="44">
        <v>1628</v>
      </c>
      <c r="B1629" s="1" t="s">
        <v>19032</v>
      </c>
      <c r="C1629" s="1" t="s">
        <v>19033</v>
      </c>
      <c r="D1629" s="1" t="s">
        <v>19034</v>
      </c>
      <c r="E1629" s="1" t="s">
        <v>19035</v>
      </c>
      <c r="F1629" s="1" t="s">
        <v>19036</v>
      </c>
      <c r="G1629" s="1" t="s">
        <v>19037</v>
      </c>
      <c r="H1629" s="1" t="s">
        <v>19038</v>
      </c>
      <c r="I1629" s="1" t="s">
        <v>19039</v>
      </c>
      <c r="J1629" s="1" t="s">
        <v>19040</v>
      </c>
      <c r="K1629" s="1" t="s">
        <v>19041</v>
      </c>
      <c r="L1629" s="1" t="s">
        <v>19042</v>
      </c>
      <c r="M1629" s="1" t="s">
        <v>19043</v>
      </c>
      <c r="N1629" s="1" t="s">
        <v>19044</v>
      </c>
      <c r="O1629" s="1" t="s">
        <v>19045</v>
      </c>
      <c r="P1629" s="1" t="s">
        <v>19032</v>
      </c>
    </row>
    <row r="1630" spans="1:16" ht="15" customHeight="1">
      <c r="A1630" s="44">
        <v>1629</v>
      </c>
      <c r="B1630" s="1" t="s">
        <v>19046</v>
      </c>
      <c r="C1630" s="1" t="s">
        <v>19047</v>
      </c>
      <c r="D1630" s="1" t="s">
        <v>19048</v>
      </c>
      <c r="E1630" s="1" t="s">
        <v>19049</v>
      </c>
      <c r="F1630" s="1" t="s">
        <v>19050</v>
      </c>
      <c r="G1630" s="1" t="s">
        <v>19051</v>
      </c>
      <c r="H1630" s="1" t="s">
        <v>19052</v>
      </c>
      <c r="I1630" s="1" t="s">
        <v>19053</v>
      </c>
      <c r="J1630" s="1" t="s">
        <v>19054</v>
      </c>
      <c r="K1630" s="1" t="s">
        <v>19055</v>
      </c>
      <c r="L1630" s="1" t="s">
        <v>19056</v>
      </c>
      <c r="M1630" s="1" t="s">
        <v>19057</v>
      </c>
      <c r="N1630" s="1" t="s">
        <v>19058</v>
      </c>
      <c r="O1630" s="1" t="s">
        <v>19059</v>
      </c>
      <c r="P1630" s="1" t="s">
        <v>19046</v>
      </c>
    </row>
    <row r="1631" spans="1:16" ht="15" customHeight="1">
      <c r="A1631" s="44">
        <v>1630</v>
      </c>
      <c r="B1631" s="1" t="s">
        <v>19060</v>
      </c>
      <c r="C1631" s="1" t="s">
        <v>19061</v>
      </c>
      <c r="D1631" s="1" t="s">
        <v>19062</v>
      </c>
      <c r="E1631" s="1" t="s">
        <v>19063</v>
      </c>
      <c r="F1631" s="1" t="s">
        <v>19064</v>
      </c>
      <c r="G1631" s="1" t="s">
        <v>19065</v>
      </c>
      <c r="H1631" s="1" t="s">
        <v>19066</v>
      </c>
      <c r="I1631" s="1" t="s">
        <v>19067</v>
      </c>
      <c r="J1631" s="1" t="s">
        <v>19068</v>
      </c>
      <c r="K1631" s="1" t="s">
        <v>19069</v>
      </c>
      <c r="L1631" s="1" t="s">
        <v>19070</v>
      </c>
      <c r="M1631" s="1" t="s">
        <v>19071</v>
      </c>
      <c r="N1631" s="1" t="s">
        <v>19072</v>
      </c>
      <c r="O1631" s="1" t="s">
        <v>19073</v>
      </c>
      <c r="P1631" s="1" t="s">
        <v>19060</v>
      </c>
    </row>
    <row r="1632" spans="1:16" ht="15" customHeight="1">
      <c r="A1632" s="44">
        <v>1631</v>
      </c>
      <c r="B1632" s="1" t="s">
        <v>19074</v>
      </c>
      <c r="C1632" s="1" t="s">
        <v>19075</v>
      </c>
      <c r="D1632" s="1" t="s">
        <v>19076</v>
      </c>
      <c r="E1632" s="1" t="s">
        <v>19077</v>
      </c>
      <c r="F1632" s="1" t="s">
        <v>19078</v>
      </c>
      <c r="G1632" s="1" t="s">
        <v>19079</v>
      </c>
      <c r="H1632" s="1" t="s">
        <v>19080</v>
      </c>
      <c r="I1632" s="1" t="s">
        <v>19081</v>
      </c>
      <c r="J1632" s="1" t="s">
        <v>19082</v>
      </c>
      <c r="K1632" s="1" t="s">
        <v>19083</v>
      </c>
      <c r="L1632" s="1" t="s">
        <v>19084</v>
      </c>
      <c r="M1632" s="1" t="s">
        <v>19085</v>
      </c>
      <c r="N1632" s="1" t="s">
        <v>19086</v>
      </c>
      <c r="O1632" s="1" t="s">
        <v>19087</v>
      </c>
      <c r="P1632" s="1" t="s">
        <v>19074</v>
      </c>
    </row>
    <row r="1633" spans="1:16" ht="15" customHeight="1">
      <c r="A1633" s="44">
        <v>1632</v>
      </c>
      <c r="B1633" s="1" t="s">
        <v>19088</v>
      </c>
      <c r="C1633" s="1" t="s">
        <v>19089</v>
      </c>
      <c r="D1633" s="1" t="s">
        <v>19090</v>
      </c>
      <c r="E1633" s="1" t="s">
        <v>19091</v>
      </c>
      <c r="F1633" s="1" t="s">
        <v>19092</v>
      </c>
      <c r="G1633" s="1" t="s">
        <v>19093</v>
      </c>
      <c r="H1633" s="1" t="s">
        <v>19094</v>
      </c>
      <c r="I1633" s="1" t="s">
        <v>19095</v>
      </c>
      <c r="J1633" s="1" t="s">
        <v>19096</v>
      </c>
      <c r="K1633" s="1" t="s">
        <v>19097</v>
      </c>
      <c r="L1633" s="1" t="s">
        <v>19098</v>
      </c>
      <c r="M1633" s="1" t="s">
        <v>19099</v>
      </c>
      <c r="N1633" s="1" t="s">
        <v>19100</v>
      </c>
      <c r="O1633" s="1" t="s">
        <v>19101</v>
      </c>
      <c r="P1633" s="1" t="s">
        <v>19088</v>
      </c>
    </row>
    <row r="1634" spans="1:16" ht="15" customHeight="1">
      <c r="A1634" s="44">
        <v>1633</v>
      </c>
      <c r="B1634" s="1" t="s">
        <v>19102</v>
      </c>
      <c r="C1634" s="1" t="s">
        <v>19103</v>
      </c>
      <c r="D1634" s="1" t="s">
        <v>19104</v>
      </c>
      <c r="E1634" s="1" t="s">
        <v>19105</v>
      </c>
      <c r="F1634" s="1" t="s">
        <v>19106</v>
      </c>
      <c r="G1634" s="1" t="s">
        <v>19107</v>
      </c>
      <c r="H1634" s="1" t="s">
        <v>19108</v>
      </c>
      <c r="I1634" s="1" t="s">
        <v>19109</v>
      </c>
      <c r="J1634" s="1" t="s">
        <v>19110</v>
      </c>
      <c r="K1634" s="1" t="s">
        <v>19111</v>
      </c>
      <c r="L1634" s="1" t="s">
        <v>19112</v>
      </c>
      <c r="M1634" s="1" t="s">
        <v>19113</v>
      </c>
      <c r="N1634" s="1" t="s">
        <v>19114</v>
      </c>
      <c r="O1634" s="1" t="s">
        <v>19115</v>
      </c>
      <c r="P1634" s="1" t="s">
        <v>19102</v>
      </c>
    </row>
    <row r="1635" spans="1:16" ht="15" customHeight="1">
      <c r="A1635" s="44">
        <v>1634</v>
      </c>
      <c r="B1635" s="1" t="s">
        <v>19116</v>
      </c>
      <c r="C1635" s="1" t="s">
        <v>19117</v>
      </c>
      <c r="D1635" s="1" t="s">
        <v>19118</v>
      </c>
      <c r="E1635" s="1" t="s">
        <v>19119</v>
      </c>
      <c r="F1635" s="1" t="s">
        <v>19120</v>
      </c>
      <c r="G1635" s="1" t="s">
        <v>19121</v>
      </c>
      <c r="H1635" s="1" t="s">
        <v>19122</v>
      </c>
      <c r="I1635" s="1" t="s">
        <v>19123</v>
      </c>
      <c r="J1635" s="1" t="s">
        <v>19124</v>
      </c>
      <c r="K1635" s="1" t="s">
        <v>19125</v>
      </c>
      <c r="L1635" s="1" t="s">
        <v>19126</v>
      </c>
      <c r="M1635" s="1" t="s">
        <v>19127</v>
      </c>
      <c r="N1635" s="1" t="s">
        <v>19128</v>
      </c>
      <c r="O1635" s="1" t="s">
        <v>19129</v>
      </c>
      <c r="P1635" s="1" t="s">
        <v>19116</v>
      </c>
    </row>
    <row r="1636" spans="1:16" ht="15" customHeight="1">
      <c r="A1636" s="44">
        <v>1635</v>
      </c>
      <c r="B1636" s="1" t="s">
        <v>19130</v>
      </c>
      <c r="C1636" s="1" t="s">
        <v>19131</v>
      </c>
      <c r="D1636" s="1" t="s">
        <v>19132</v>
      </c>
      <c r="E1636" s="1" t="s">
        <v>19133</v>
      </c>
      <c r="F1636" s="1" t="s">
        <v>19134</v>
      </c>
      <c r="G1636" s="1" t="s">
        <v>19135</v>
      </c>
      <c r="H1636" s="1" t="s">
        <v>19136</v>
      </c>
      <c r="I1636" s="1" t="s">
        <v>19137</v>
      </c>
      <c r="J1636" s="1" t="s">
        <v>19138</v>
      </c>
      <c r="K1636" s="1" t="s">
        <v>19139</v>
      </c>
      <c r="L1636" s="1" t="s">
        <v>19140</v>
      </c>
      <c r="M1636" s="1" t="s">
        <v>19141</v>
      </c>
      <c r="N1636" s="1" t="s">
        <v>19142</v>
      </c>
      <c r="O1636" s="1" t="s">
        <v>19143</v>
      </c>
      <c r="P1636" s="1" t="s">
        <v>19130</v>
      </c>
    </row>
    <row r="1637" spans="1:16" ht="15" customHeight="1">
      <c r="A1637" s="44">
        <v>1636</v>
      </c>
      <c r="B1637" s="1" t="s">
        <v>19144</v>
      </c>
      <c r="C1637" s="1" t="s">
        <v>19145</v>
      </c>
      <c r="D1637" s="1" t="s">
        <v>19146</v>
      </c>
      <c r="E1637" s="1" t="s">
        <v>19147</v>
      </c>
      <c r="F1637" s="1" t="s">
        <v>19148</v>
      </c>
      <c r="G1637" s="1" t="s">
        <v>19149</v>
      </c>
      <c r="H1637" s="1" t="s">
        <v>19150</v>
      </c>
      <c r="I1637" s="1" t="s">
        <v>19151</v>
      </c>
      <c r="J1637" s="1" t="s">
        <v>19152</v>
      </c>
      <c r="K1637" s="1" t="s">
        <v>19153</v>
      </c>
      <c r="L1637" s="1" t="s">
        <v>19154</v>
      </c>
      <c r="M1637" s="1" t="s">
        <v>19155</v>
      </c>
      <c r="N1637" s="1" t="s">
        <v>19156</v>
      </c>
      <c r="O1637" s="1" t="s">
        <v>19157</v>
      </c>
      <c r="P1637" s="1" t="s">
        <v>19144</v>
      </c>
    </row>
    <row r="1638" spans="1:16" ht="15" customHeight="1">
      <c r="A1638" s="44">
        <v>1637</v>
      </c>
      <c r="B1638" s="1" t="s">
        <v>19158</v>
      </c>
      <c r="C1638" s="1" t="s">
        <v>19159</v>
      </c>
      <c r="D1638" s="1" t="s">
        <v>19160</v>
      </c>
      <c r="E1638" s="1" t="s">
        <v>19161</v>
      </c>
      <c r="F1638" s="1" t="s">
        <v>19162</v>
      </c>
      <c r="G1638" s="1" t="s">
        <v>19163</v>
      </c>
      <c r="H1638" s="1" t="s">
        <v>19164</v>
      </c>
      <c r="I1638" s="1" t="s">
        <v>19165</v>
      </c>
      <c r="J1638" s="1" t="s">
        <v>19166</v>
      </c>
      <c r="K1638" s="1" t="s">
        <v>19167</v>
      </c>
      <c r="L1638" s="1" t="s">
        <v>19168</v>
      </c>
      <c r="M1638" s="1" t="s">
        <v>19169</v>
      </c>
      <c r="N1638" s="1" t="s">
        <v>19170</v>
      </c>
      <c r="O1638" s="1" t="s">
        <v>19171</v>
      </c>
      <c r="P1638" s="1" t="s">
        <v>19158</v>
      </c>
    </row>
    <row r="1639" spans="1:16" ht="15" customHeight="1">
      <c r="A1639" s="44">
        <v>1638</v>
      </c>
      <c r="B1639" s="1" t="s">
        <v>19172</v>
      </c>
      <c r="C1639" s="1" t="s">
        <v>19173</v>
      </c>
      <c r="D1639" s="1" t="s">
        <v>19174</v>
      </c>
      <c r="E1639" s="1" t="s">
        <v>19175</v>
      </c>
      <c r="F1639" s="1" t="s">
        <v>1551</v>
      </c>
      <c r="G1639" s="1" t="s">
        <v>19176</v>
      </c>
      <c r="H1639" s="1" t="s">
        <v>19177</v>
      </c>
      <c r="I1639" s="1" t="s">
        <v>1635</v>
      </c>
      <c r="J1639" s="1" t="s">
        <v>19178</v>
      </c>
      <c r="K1639" s="1" t="s">
        <v>19179</v>
      </c>
      <c r="L1639" s="1" t="s">
        <v>19180</v>
      </c>
      <c r="M1639" s="1" t="s">
        <v>1638</v>
      </c>
      <c r="N1639" s="1" t="s">
        <v>19181</v>
      </c>
      <c r="O1639" s="1" t="s">
        <v>19179</v>
      </c>
      <c r="P1639" s="1" t="s">
        <v>19172</v>
      </c>
    </row>
    <row r="1640" spans="1:16" ht="15" customHeight="1">
      <c r="A1640" s="44">
        <v>1639</v>
      </c>
      <c r="B1640" s="1" t="s">
        <v>19182</v>
      </c>
      <c r="C1640" s="1" t="s">
        <v>19183</v>
      </c>
      <c r="D1640" s="1" t="s">
        <v>19184</v>
      </c>
      <c r="E1640" s="1" t="s">
        <v>19185</v>
      </c>
      <c r="F1640" s="1" t="s">
        <v>19186</v>
      </c>
      <c r="G1640" s="1" t="s">
        <v>19187</v>
      </c>
      <c r="H1640" s="1" t="s">
        <v>19188</v>
      </c>
      <c r="I1640" s="1" t="s">
        <v>19189</v>
      </c>
      <c r="J1640" s="1" t="s">
        <v>19190</v>
      </c>
      <c r="K1640" s="1" t="s">
        <v>19191</v>
      </c>
      <c r="L1640" s="1" t="s">
        <v>19192</v>
      </c>
      <c r="M1640" s="1" t="s">
        <v>19193</v>
      </c>
      <c r="N1640" s="1" t="s">
        <v>19194</v>
      </c>
      <c r="O1640" s="1" t="s">
        <v>19195</v>
      </c>
      <c r="P1640" s="1" t="s">
        <v>19182</v>
      </c>
    </row>
    <row r="1641" spans="1:16" ht="15" customHeight="1">
      <c r="A1641" s="44">
        <v>1640</v>
      </c>
      <c r="B1641" s="1" t="s">
        <v>19196</v>
      </c>
      <c r="C1641" s="1" t="s">
        <v>19197</v>
      </c>
      <c r="D1641" s="1" t="s">
        <v>19198</v>
      </c>
      <c r="E1641" s="1" t="s">
        <v>19199</v>
      </c>
      <c r="F1641" s="1" t="s">
        <v>19200</v>
      </c>
      <c r="G1641" s="1" t="s">
        <v>19201</v>
      </c>
      <c r="H1641" s="1" t="s">
        <v>19202</v>
      </c>
      <c r="I1641" s="1" t="s">
        <v>19203</v>
      </c>
      <c r="J1641" s="1" t="s">
        <v>19204</v>
      </c>
      <c r="K1641" s="1" t="s">
        <v>19205</v>
      </c>
      <c r="L1641" s="1" t="s">
        <v>19206</v>
      </c>
      <c r="M1641" s="1" t="s">
        <v>19207</v>
      </c>
      <c r="N1641" s="1" t="s">
        <v>19208</v>
      </c>
      <c r="O1641" s="1" t="s">
        <v>19209</v>
      </c>
      <c r="P1641" s="1" t="s">
        <v>19196</v>
      </c>
    </row>
    <row r="1642" spans="1:16" ht="15" customHeight="1">
      <c r="A1642" s="44">
        <v>1641</v>
      </c>
      <c r="B1642" s="1" t="s">
        <v>19210</v>
      </c>
      <c r="C1642" s="1" t="s">
        <v>19211</v>
      </c>
      <c r="D1642" s="1" t="s">
        <v>19212</v>
      </c>
      <c r="E1642" s="1" t="s">
        <v>19213</v>
      </c>
      <c r="F1642" s="1" t="s">
        <v>19214</v>
      </c>
      <c r="G1642" s="1" t="s">
        <v>19215</v>
      </c>
      <c r="H1642" s="1" t="s">
        <v>19216</v>
      </c>
      <c r="I1642" s="1" t="s">
        <v>19217</v>
      </c>
      <c r="J1642" s="1" t="s">
        <v>19218</v>
      </c>
      <c r="K1642" s="1" t="s">
        <v>19219</v>
      </c>
      <c r="L1642" s="1" t="s">
        <v>19220</v>
      </c>
      <c r="M1642" s="1" t="s">
        <v>19221</v>
      </c>
      <c r="N1642" s="1" t="s">
        <v>19222</v>
      </c>
      <c r="O1642" s="1" t="s">
        <v>19223</v>
      </c>
      <c r="P1642" s="1" t="s">
        <v>19210</v>
      </c>
    </row>
    <row r="1643" spans="1:16" ht="15" customHeight="1">
      <c r="A1643" s="44">
        <v>1642</v>
      </c>
      <c r="B1643" s="1" t="s">
        <v>19224</v>
      </c>
      <c r="C1643" s="1" t="s">
        <v>19225</v>
      </c>
      <c r="D1643" s="1" t="s">
        <v>19226</v>
      </c>
      <c r="E1643" s="1" t="s">
        <v>19227</v>
      </c>
      <c r="F1643" s="1" t="s">
        <v>19228</v>
      </c>
      <c r="G1643" s="1" t="s">
        <v>19229</v>
      </c>
      <c r="H1643" s="1" t="s">
        <v>19230</v>
      </c>
      <c r="I1643" s="1" t="s">
        <v>19231</v>
      </c>
      <c r="J1643" s="1" t="s">
        <v>19232</v>
      </c>
      <c r="K1643" s="1" t="s">
        <v>19233</v>
      </c>
      <c r="L1643" s="1" t="s">
        <v>19234</v>
      </c>
      <c r="M1643" s="1" t="s">
        <v>19235</v>
      </c>
      <c r="N1643" s="1" t="s">
        <v>19236</v>
      </c>
      <c r="O1643" s="1" t="s">
        <v>19237</v>
      </c>
      <c r="P1643" s="1" t="s">
        <v>19224</v>
      </c>
    </row>
    <row r="1644" spans="1:16" ht="15" customHeight="1">
      <c r="A1644" s="44">
        <v>1643</v>
      </c>
      <c r="B1644" s="1" t="s">
        <v>19238</v>
      </c>
      <c r="C1644" s="1" t="s">
        <v>19239</v>
      </c>
      <c r="D1644" s="1" t="s">
        <v>19240</v>
      </c>
      <c r="E1644" s="1" t="s">
        <v>19241</v>
      </c>
      <c r="F1644" s="1" t="s">
        <v>19242</v>
      </c>
      <c r="G1644" s="1" t="s">
        <v>19243</v>
      </c>
      <c r="H1644" s="1" t="s">
        <v>19244</v>
      </c>
      <c r="I1644" s="1" t="s">
        <v>19245</v>
      </c>
      <c r="J1644" s="1" t="s">
        <v>19246</v>
      </c>
      <c r="K1644" s="1" t="s">
        <v>19247</v>
      </c>
      <c r="L1644" s="1" t="s">
        <v>19248</v>
      </c>
      <c r="M1644" s="1" t="s">
        <v>19249</v>
      </c>
      <c r="N1644" s="1" t="s">
        <v>19250</v>
      </c>
      <c r="O1644" s="1" t="s">
        <v>19251</v>
      </c>
      <c r="P1644" s="1" t="s">
        <v>19238</v>
      </c>
    </row>
    <row r="1645" spans="1:16" ht="15" customHeight="1">
      <c r="A1645" s="44">
        <v>1644</v>
      </c>
      <c r="B1645" s="1" t="s">
        <v>19252</v>
      </c>
      <c r="C1645" s="1" t="s">
        <v>19252</v>
      </c>
      <c r="D1645" s="1" t="s">
        <v>19253</v>
      </c>
      <c r="E1645" s="1" t="s">
        <v>19254</v>
      </c>
      <c r="F1645" s="1" t="s">
        <v>19255</v>
      </c>
      <c r="G1645" s="1" t="s">
        <v>19256</v>
      </c>
      <c r="H1645" s="1" t="s">
        <v>19257</v>
      </c>
      <c r="I1645" s="1" t="s">
        <v>19258</v>
      </c>
      <c r="J1645" s="1" t="s">
        <v>19252</v>
      </c>
      <c r="K1645" s="1" t="s">
        <v>19252</v>
      </c>
      <c r="L1645" s="1" t="s">
        <v>19259</v>
      </c>
      <c r="M1645" s="1" t="s">
        <v>19252</v>
      </c>
      <c r="N1645" s="1" t="s">
        <v>19252</v>
      </c>
      <c r="O1645" s="1" t="s">
        <v>19252</v>
      </c>
      <c r="P1645" s="1" t="s">
        <v>19252</v>
      </c>
    </row>
    <row r="1646" spans="1:16" ht="15" customHeight="1">
      <c r="A1646" s="44">
        <v>1645</v>
      </c>
      <c r="B1646" s="1" t="s">
        <v>19260</v>
      </c>
      <c r="C1646" s="1" t="s">
        <v>19261</v>
      </c>
      <c r="D1646" s="1" t="s">
        <v>19262</v>
      </c>
      <c r="E1646" s="1" t="s">
        <v>19263</v>
      </c>
      <c r="F1646" s="1" t="s">
        <v>19264</v>
      </c>
      <c r="G1646" s="1" t="s">
        <v>19265</v>
      </c>
      <c r="H1646" s="1" t="s">
        <v>19266</v>
      </c>
      <c r="I1646" s="1" t="s">
        <v>19267</v>
      </c>
      <c r="J1646" s="1" t="s">
        <v>19268</v>
      </c>
      <c r="K1646" s="1" t="s">
        <v>19269</v>
      </c>
      <c r="L1646" s="1" t="s">
        <v>19270</v>
      </c>
      <c r="M1646" s="1" t="s">
        <v>19271</v>
      </c>
      <c r="N1646" s="1" t="s">
        <v>19272</v>
      </c>
      <c r="O1646" s="1" t="s">
        <v>19273</v>
      </c>
      <c r="P1646" s="1" t="s">
        <v>19260</v>
      </c>
    </row>
    <row r="1647" spans="1:16" ht="15" customHeight="1">
      <c r="A1647" s="44">
        <v>1646</v>
      </c>
      <c r="B1647" s="1" t="s">
        <v>36</v>
      </c>
      <c r="C1647" s="1" t="s">
        <v>19274</v>
      </c>
      <c r="D1647" s="1" t="s">
        <v>19275</v>
      </c>
      <c r="E1647" s="1" t="s">
        <v>19276</v>
      </c>
      <c r="F1647" s="1" t="s">
        <v>19277</v>
      </c>
      <c r="G1647" s="1" t="s">
        <v>19278</v>
      </c>
      <c r="H1647" s="1" t="s">
        <v>19279</v>
      </c>
      <c r="I1647" s="1" t="s">
        <v>19280</v>
      </c>
      <c r="J1647" s="1" t="s">
        <v>19274</v>
      </c>
      <c r="K1647" s="1" t="s">
        <v>19281</v>
      </c>
      <c r="L1647" s="1" t="s">
        <v>19282</v>
      </c>
      <c r="M1647" s="1" t="s">
        <v>19283</v>
      </c>
      <c r="N1647" s="1" t="s">
        <v>19284</v>
      </c>
      <c r="O1647" s="1" t="s">
        <v>19285</v>
      </c>
      <c r="P1647" s="1" t="s">
        <v>36</v>
      </c>
    </row>
    <row r="1648" spans="1:16" ht="15" customHeight="1">
      <c r="A1648" s="44">
        <v>1647</v>
      </c>
      <c r="B1648" s="1" t="s">
        <v>19286</v>
      </c>
      <c r="C1648" s="1" t="s">
        <v>19287</v>
      </c>
      <c r="D1648" s="1" t="s">
        <v>19288</v>
      </c>
      <c r="E1648" s="1" t="s">
        <v>19289</v>
      </c>
      <c r="F1648" s="1" t="s">
        <v>19290</v>
      </c>
      <c r="G1648" s="1" t="s">
        <v>19291</v>
      </c>
      <c r="H1648" s="1" t="s">
        <v>19292</v>
      </c>
      <c r="I1648" s="1" t="s">
        <v>19293</v>
      </c>
      <c r="J1648" s="1" t="s">
        <v>19294</v>
      </c>
      <c r="K1648" s="1" t="s">
        <v>19295</v>
      </c>
      <c r="L1648" s="1" t="s">
        <v>19296</v>
      </c>
      <c r="M1648" s="1" t="s">
        <v>19297</v>
      </c>
      <c r="N1648" s="1" t="s">
        <v>19298</v>
      </c>
      <c r="O1648" s="1" t="s">
        <v>19299</v>
      </c>
      <c r="P1648" s="1" t="s">
        <v>19286</v>
      </c>
    </row>
    <row r="1649" spans="1:16" ht="15" customHeight="1">
      <c r="A1649" s="44">
        <v>1648</v>
      </c>
      <c r="B1649" s="1" t="s">
        <v>19300</v>
      </c>
      <c r="C1649" s="1" t="s">
        <v>19300</v>
      </c>
      <c r="D1649" s="1" t="s">
        <v>19301</v>
      </c>
      <c r="E1649" s="1" t="s">
        <v>19302</v>
      </c>
      <c r="F1649" s="1" t="s">
        <v>19303</v>
      </c>
      <c r="G1649" s="1" t="s">
        <v>19304</v>
      </c>
      <c r="H1649" s="1" t="s">
        <v>19305</v>
      </c>
      <c r="I1649" s="1" t="s">
        <v>19306</v>
      </c>
      <c r="J1649" s="1" t="s">
        <v>19307</v>
      </c>
      <c r="K1649" s="1" t="s">
        <v>19308</v>
      </c>
      <c r="L1649" s="1" t="s">
        <v>19309</v>
      </c>
      <c r="M1649" s="1" t="s">
        <v>19300</v>
      </c>
      <c r="N1649" s="1" t="s">
        <v>19300</v>
      </c>
      <c r="O1649" s="1" t="s">
        <v>19310</v>
      </c>
      <c r="P1649" s="1" t="s">
        <v>19300</v>
      </c>
    </row>
    <row r="1650" spans="1:16" ht="15" customHeight="1">
      <c r="A1650" s="44">
        <v>1649</v>
      </c>
      <c r="B1650" s="1" t="s">
        <v>19311</v>
      </c>
      <c r="C1650" s="1" t="s">
        <v>19312</v>
      </c>
      <c r="D1650" s="1" t="s">
        <v>19313</v>
      </c>
      <c r="E1650" s="1" t="s">
        <v>19314</v>
      </c>
      <c r="F1650" s="1" t="s">
        <v>19315</v>
      </c>
      <c r="G1650" s="1" t="s">
        <v>19316</v>
      </c>
      <c r="H1650" s="1" t="s">
        <v>19317</v>
      </c>
      <c r="I1650" s="1" t="s">
        <v>19318</v>
      </c>
      <c r="J1650" s="1" t="s">
        <v>19319</v>
      </c>
      <c r="K1650" s="1" t="s">
        <v>19320</v>
      </c>
      <c r="L1650" s="1" t="s">
        <v>19321</v>
      </c>
      <c r="M1650" s="1" t="s">
        <v>19322</v>
      </c>
      <c r="N1650" s="1" t="s">
        <v>19323</v>
      </c>
      <c r="O1650" s="1" t="s">
        <v>19324</v>
      </c>
      <c r="P1650" s="1" t="s">
        <v>19311</v>
      </c>
    </row>
    <row r="1651" spans="1:16" ht="15" customHeight="1">
      <c r="A1651" s="44">
        <v>1650</v>
      </c>
      <c r="B1651" s="1" t="s">
        <v>19325</v>
      </c>
      <c r="C1651" s="1" t="s">
        <v>19326</v>
      </c>
      <c r="D1651" s="1" t="s">
        <v>19327</v>
      </c>
      <c r="E1651" s="1" t="s">
        <v>19328</v>
      </c>
      <c r="F1651" s="1" t="s">
        <v>19329</v>
      </c>
      <c r="G1651" s="1" t="s">
        <v>19330</v>
      </c>
      <c r="H1651" s="1" t="s">
        <v>19331</v>
      </c>
      <c r="I1651" s="1" t="s">
        <v>19332</v>
      </c>
      <c r="J1651" s="1" t="s">
        <v>19333</v>
      </c>
      <c r="K1651" s="1" t="s">
        <v>19334</v>
      </c>
      <c r="L1651" s="1" t="s">
        <v>19335</v>
      </c>
      <c r="M1651" s="1" t="s">
        <v>19336</v>
      </c>
      <c r="N1651" s="1" t="s">
        <v>19337</v>
      </c>
      <c r="O1651" s="1" t="s">
        <v>19338</v>
      </c>
      <c r="P1651" s="1" t="s">
        <v>19325</v>
      </c>
    </row>
    <row r="1652" spans="1:16" ht="15" customHeight="1">
      <c r="A1652" s="44">
        <v>1651</v>
      </c>
      <c r="B1652" s="1" t="s">
        <v>19339</v>
      </c>
      <c r="C1652" s="1" t="s">
        <v>19340</v>
      </c>
      <c r="D1652" s="1" t="s">
        <v>19341</v>
      </c>
      <c r="E1652" s="1" t="s">
        <v>19342</v>
      </c>
      <c r="F1652" s="1" t="s">
        <v>19343</v>
      </c>
      <c r="G1652" s="1" t="s">
        <v>19344</v>
      </c>
      <c r="H1652" s="1" t="s">
        <v>19345</v>
      </c>
      <c r="I1652" s="1" t="s">
        <v>19346</v>
      </c>
      <c r="J1652" s="1" t="s">
        <v>19347</v>
      </c>
      <c r="K1652" s="1" t="s">
        <v>19348</v>
      </c>
      <c r="L1652" s="1" t="s">
        <v>19349</v>
      </c>
      <c r="M1652" s="1" t="s">
        <v>19350</v>
      </c>
      <c r="N1652" s="1" t="s">
        <v>19351</v>
      </c>
      <c r="O1652" s="1" t="s">
        <v>19352</v>
      </c>
      <c r="P1652" s="1" t="s">
        <v>19339</v>
      </c>
    </row>
    <row r="1653" spans="1:16" ht="15" customHeight="1">
      <c r="A1653" s="44">
        <v>1652</v>
      </c>
      <c r="B1653" s="1" t="s">
        <v>19353</v>
      </c>
      <c r="C1653" s="1" t="s">
        <v>19354</v>
      </c>
      <c r="D1653" s="1" t="s">
        <v>19355</v>
      </c>
      <c r="E1653" s="1" t="s">
        <v>19356</v>
      </c>
      <c r="F1653" s="1" t="s">
        <v>19357</v>
      </c>
      <c r="G1653" s="1" t="s">
        <v>19358</v>
      </c>
      <c r="H1653" s="1" t="s">
        <v>19359</v>
      </c>
      <c r="I1653" s="1" t="s">
        <v>19360</v>
      </c>
      <c r="J1653" s="1" t="s">
        <v>19361</v>
      </c>
      <c r="K1653" s="1" t="s">
        <v>19362</v>
      </c>
      <c r="L1653" s="1" t="s">
        <v>19363</v>
      </c>
      <c r="M1653" s="1" t="s">
        <v>19364</v>
      </c>
      <c r="N1653" s="1" t="s">
        <v>19365</v>
      </c>
      <c r="O1653" s="1" t="s">
        <v>19366</v>
      </c>
      <c r="P1653" s="1" t="s">
        <v>19353</v>
      </c>
    </row>
    <row r="1654" spans="1:16" ht="15" customHeight="1">
      <c r="A1654" s="44">
        <v>1653</v>
      </c>
      <c r="B1654" s="1" t="s">
        <v>19367</v>
      </c>
      <c r="C1654" s="1" t="s">
        <v>19368</v>
      </c>
      <c r="D1654" s="1" t="s">
        <v>19369</v>
      </c>
      <c r="E1654" s="1" t="s">
        <v>19370</v>
      </c>
      <c r="F1654" s="1" t="s">
        <v>19371</v>
      </c>
      <c r="G1654" s="1" t="s">
        <v>19372</v>
      </c>
      <c r="H1654" s="1" t="s">
        <v>19373</v>
      </c>
      <c r="I1654" s="1" t="s">
        <v>19374</v>
      </c>
      <c r="J1654" s="1" t="s">
        <v>19375</v>
      </c>
      <c r="K1654" s="1" t="s">
        <v>19376</v>
      </c>
      <c r="L1654" s="1" t="s">
        <v>19377</v>
      </c>
      <c r="M1654" s="1" t="s">
        <v>19378</v>
      </c>
      <c r="N1654" s="1" t="s">
        <v>19379</v>
      </c>
      <c r="O1654" s="1" t="s">
        <v>19380</v>
      </c>
      <c r="P1654" s="1" t="s">
        <v>19367</v>
      </c>
    </row>
    <row r="1655" spans="1:16" ht="15" customHeight="1">
      <c r="A1655" s="44">
        <v>1654</v>
      </c>
      <c r="B1655" s="1" t="s">
        <v>19381</v>
      </c>
      <c r="C1655" s="1" t="s">
        <v>19382</v>
      </c>
      <c r="D1655" s="1" t="s">
        <v>19383</v>
      </c>
      <c r="E1655" s="1" t="s">
        <v>19384</v>
      </c>
      <c r="F1655" s="1" t="s">
        <v>19385</v>
      </c>
      <c r="G1655" s="1" t="s">
        <v>19386</v>
      </c>
      <c r="H1655" s="1" t="s">
        <v>19387</v>
      </c>
      <c r="I1655" s="1" t="s">
        <v>19388</v>
      </c>
      <c r="J1655" s="1" t="s">
        <v>19389</v>
      </c>
      <c r="K1655" s="1" t="s">
        <v>19390</v>
      </c>
      <c r="L1655" s="1" t="s">
        <v>19391</v>
      </c>
      <c r="M1655" s="1" t="s">
        <v>19392</v>
      </c>
      <c r="N1655" s="1" t="s">
        <v>19393</v>
      </c>
      <c r="O1655" s="1" t="s">
        <v>19394</v>
      </c>
      <c r="P1655" s="1" t="s">
        <v>19381</v>
      </c>
    </row>
    <row r="1656" spans="1:16" ht="15" customHeight="1">
      <c r="A1656" s="44">
        <v>1655</v>
      </c>
      <c r="B1656" s="1" t="s">
        <v>19395</v>
      </c>
      <c r="C1656" s="1" t="s">
        <v>19396</v>
      </c>
      <c r="D1656" s="1" t="s">
        <v>19397</v>
      </c>
      <c r="E1656" s="1" t="s">
        <v>19398</v>
      </c>
      <c r="F1656" s="1" t="s">
        <v>19399</v>
      </c>
      <c r="G1656" s="1" t="s">
        <v>19400</v>
      </c>
      <c r="H1656" s="1" t="s">
        <v>19401</v>
      </c>
      <c r="I1656" s="1" t="s">
        <v>19402</v>
      </c>
      <c r="J1656" s="1" t="s">
        <v>19403</v>
      </c>
      <c r="K1656" s="1" t="s">
        <v>19404</v>
      </c>
      <c r="L1656" s="1" t="s">
        <v>19405</v>
      </c>
      <c r="M1656" s="1" t="s">
        <v>19406</v>
      </c>
      <c r="N1656" s="1" t="s">
        <v>19407</v>
      </c>
      <c r="O1656" s="1" t="s">
        <v>19408</v>
      </c>
      <c r="P1656" s="1" t="s">
        <v>19395</v>
      </c>
    </row>
    <row r="1657" spans="1:16" ht="15" customHeight="1">
      <c r="A1657" s="44">
        <v>1656</v>
      </c>
      <c r="B1657" s="1" t="s">
        <v>19409</v>
      </c>
      <c r="C1657" s="1" t="s">
        <v>19410</v>
      </c>
      <c r="D1657" s="1" t="s">
        <v>19411</v>
      </c>
      <c r="E1657" s="1" t="s">
        <v>19412</v>
      </c>
      <c r="F1657" s="1" t="s">
        <v>19413</v>
      </c>
      <c r="G1657" s="1" t="s">
        <v>19414</v>
      </c>
      <c r="H1657" s="1" t="s">
        <v>19415</v>
      </c>
      <c r="I1657" s="1" t="s">
        <v>19416</v>
      </c>
      <c r="J1657" s="1" t="s">
        <v>19417</v>
      </c>
      <c r="K1657" s="1" t="s">
        <v>19418</v>
      </c>
      <c r="L1657" s="1" t="s">
        <v>19419</v>
      </c>
      <c r="M1657" s="1" t="s">
        <v>19420</v>
      </c>
      <c r="N1657" s="1" t="s">
        <v>19421</v>
      </c>
      <c r="O1657" s="1" t="s">
        <v>19422</v>
      </c>
      <c r="P1657" s="1" t="s">
        <v>19409</v>
      </c>
    </row>
    <row r="1658" spans="1:16" ht="15" customHeight="1">
      <c r="A1658" s="44">
        <v>1657</v>
      </c>
      <c r="B1658" s="1" t="s">
        <v>19423</v>
      </c>
      <c r="C1658" s="1" t="s">
        <v>19424</v>
      </c>
      <c r="D1658" s="1" t="s">
        <v>19425</v>
      </c>
      <c r="E1658" s="1" t="s">
        <v>19426</v>
      </c>
      <c r="F1658" s="1" t="s">
        <v>19427</v>
      </c>
      <c r="G1658" s="1" t="s">
        <v>19428</v>
      </c>
      <c r="H1658" s="1" t="s">
        <v>19429</v>
      </c>
      <c r="I1658" s="1" t="s">
        <v>19430</v>
      </c>
      <c r="J1658" s="1" t="s">
        <v>19431</v>
      </c>
      <c r="K1658" s="1" t="s">
        <v>19432</v>
      </c>
      <c r="L1658" s="1" t="s">
        <v>19433</v>
      </c>
      <c r="M1658" s="1" t="s">
        <v>19434</v>
      </c>
      <c r="N1658" s="1" t="s">
        <v>19435</v>
      </c>
      <c r="O1658" s="1" t="s">
        <v>19436</v>
      </c>
      <c r="P1658" s="1" t="s">
        <v>19423</v>
      </c>
    </row>
    <row r="1659" spans="1:16" ht="15" customHeight="1">
      <c r="A1659" s="44">
        <v>1658</v>
      </c>
      <c r="B1659" s="1" t="s">
        <v>19437</v>
      </c>
      <c r="C1659" s="1" t="s">
        <v>19438</v>
      </c>
      <c r="D1659" s="1" t="s">
        <v>19439</v>
      </c>
      <c r="E1659" s="1" t="s">
        <v>19440</v>
      </c>
      <c r="F1659" s="1" t="s">
        <v>19441</v>
      </c>
      <c r="G1659" s="1" t="s">
        <v>19442</v>
      </c>
      <c r="H1659" s="1" t="s">
        <v>19443</v>
      </c>
      <c r="I1659" s="1" t="s">
        <v>19444</v>
      </c>
      <c r="J1659" s="1" t="s">
        <v>19445</v>
      </c>
      <c r="K1659" s="1" t="s">
        <v>19446</v>
      </c>
      <c r="L1659" s="1" t="s">
        <v>19447</v>
      </c>
      <c r="M1659" s="1" t="s">
        <v>19448</v>
      </c>
      <c r="N1659" s="1" t="s">
        <v>19449</v>
      </c>
      <c r="O1659" s="1" t="s">
        <v>19450</v>
      </c>
      <c r="P1659" s="1" t="s">
        <v>19437</v>
      </c>
    </row>
    <row r="1660" spans="1:16" ht="15" customHeight="1">
      <c r="A1660" s="44">
        <v>1659</v>
      </c>
      <c r="B1660" s="1" t="s">
        <v>19451</v>
      </c>
      <c r="C1660" s="1" t="s">
        <v>19452</v>
      </c>
      <c r="D1660" s="1" t="s">
        <v>19453</v>
      </c>
      <c r="E1660" s="1" t="s">
        <v>19454</v>
      </c>
      <c r="F1660" s="1" t="s">
        <v>19455</v>
      </c>
      <c r="G1660" s="1" t="s">
        <v>19456</v>
      </c>
      <c r="H1660" s="1" t="s">
        <v>19457</v>
      </c>
      <c r="I1660" s="1" t="s">
        <v>19458</v>
      </c>
      <c r="J1660" s="1" t="s">
        <v>19459</v>
      </c>
      <c r="K1660" s="1" t="s">
        <v>19460</v>
      </c>
      <c r="L1660" s="1" t="s">
        <v>19461</v>
      </c>
      <c r="M1660" s="1" t="s">
        <v>19462</v>
      </c>
      <c r="N1660" s="1" t="s">
        <v>19463</v>
      </c>
      <c r="O1660" s="1" t="s">
        <v>19464</v>
      </c>
      <c r="P1660" s="1" t="s">
        <v>19451</v>
      </c>
    </row>
    <row r="1661" spans="1:16" ht="15" customHeight="1">
      <c r="A1661" s="44">
        <v>1660</v>
      </c>
      <c r="B1661" s="1" t="s">
        <v>19465</v>
      </c>
      <c r="C1661" s="1" t="s">
        <v>19466</v>
      </c>
      <c r="D1661" s="1" t="s">
        <v>19467</v>
      </c>
      <c r="E1661" s="1" t="s">
        <v>19468</v>
      </c>
      <c r="F1661" s="1" t="s">
        <v>19469</v>
      </c>
      <c r="G1661" s="1" t="s">
        <v>19470</v>
      </c>
      <c r="H1661" s="1" t="s">
        <v>19471</v>
      </c>
      <c r="I1661" s="1" t="s">
        <v>19472</v>
      </c>
      <c r="J1661" s="1" t="s">
        <v>19473</v>
      </c>
      <c r="K1661" s="1" t="s">
        <v>19474</v>
      </c>
      <c r="L1661" s="1" t="s">
        <v>19475</v>
      </c>
      <c r="M1661" s="1" t="s">
        <v>19476</v>
      </c>
      <c r="N1661" s="1" t="s">
        <v>19477</v>
      </c>
      <c r="O1661" s="1" t="s">
        <v>19478</v>
      </c>
      <c r="P1661" s="1" t="s">
        <v>19465</v>
      </c>
    </row>
    <row r="1662" spans="1:16" ht="15" customHeight="1">
      <c r="A1662" s="44">
        <v>1661</v>
      </c>
      <c r="B1662" s="1" t="s">
        <v>19479</v>
      </c>
      <c r="C1662" s="1" t="s">
        <v>19480</v>
      </c>
      <c r="D1662" s="1" t="s">
        <v>19481</v>
      </c>
      <c r="E1662" s="1" t="s">
        <v>19482</v>
      </c>
      <c r="F1662" s="1" t="s">
        <v>19483</v>
      </c>
      <c r="G1662" s="1" t="s">
        <v>19484</v>
      </c>
      <c r="H1662" s="1" t="s">
        <v>19485</v>
      </c>
      <c r="I1662" s="1" t="s">
        <v>19486</v>
      </c>
      <c r="J1662" s="1" t="s">
        <v>19487</v>
      </c>
      <c r="K1662" s="1" t="s">
        <v>19488</v>
      </c>
      <c r="L1662" s="1" t="s">
        <v>19489</v>
      </c>
      <c r="M1662" s="1" t="s">
        <v>19490</v>
      </c>
      <c r="N1662" s="1" t="s">
        <v>19491</v>
      </c>
      <c r="O1662" s="1" t="s">
        <v>19492</v>
      </c>
      <c r="P1662" s="1" t="s">
        <v>19479</v>
      </c>
    </row>
    <row r="1663" spans="1:16" ht="15" customHeight="1">
      <c r="A1663" s="44">
        <v>1662</v>
      </c>
      <c r="B1663" s="1" t="s">
        <v>19493</v>
      </c>
      <c r="C1663" s="1" t="s">
        <v>19494</v>
      </c>
      <c r="D1663" s="1" t="s">
        <v>19495</v>
      </c>
      <c r="E1663" s="1" t="s">
        <v>19496</v>
      </c>
      <c r="F1663" s="1" t="s">
        <v>19497</v>
      </c>
      <c r="G1663" s="1" t="s">
        <v>19498</v>
      </c>
      <c r="H1663" s="1" t="s">
        <v>19499</v>
      </c>
      <c r="I1663" s="1" t="s">
        <v>19500</v>
      </c>
      <c r="J1663" s="1" t="s">
        <v>19501</v>
      </c>
      <c r="K1663" s="1" t="s">
        <v>19502</v>
      </c>
      <c r="L1663" s="1" t="s">
        <v>19503</v>
      </c>
      <c r="M1663" s="1" t="s">
        <v>19504</v>
      </c>
      <c r="N1663" s="1" t="s">
        <v>19505</v>
      </c>
      <c r="O1663" s="1" t="s">
        <v>19506</v>
      </c>
      <c r="P1663" s="1" t="s">
        <v>19493</v>
      </c>
    </row>
    <row r="1664" spans="1:16" ht="15" customHeight="1">
      <c r="A1664" s="44">
        <v>1663</v>
      </c>
      <c r="B1664" s="1" t="s">
        <v>19507</v>
      </c>
      <c r="C1664" s="1" t="s">
        <v>19508</v>
      </c>
      <c r="D1664" s="1" t="s">
        <v>19509</v>
      </c>
      <c r="E1664" s="1" t="s">
        <v>19510</v>
      </c>
      <c r="F1664" s="1" t="s">
        <v>19511</v>
      </c>
      <c r="G1664" s="1" t="s">
        <v>19512</v>
      </c>
      <c r="H1664" s="1" t="s">
        <v>19513</v>
      </c>
      <c r="I1664" s="1" t="s">
        <v>19514</v>
      </c>
      <c r="J1664" s="1" t="s">
        <v>19515</v>
      </c>
      <c r="K1664" s="1" t="s">
        <v>19516</v>
      </c>
      <c r="L1664" s="1" t="s">
        <v>19517</v>
      </c>
      <c r="M1664" s="1" t="s">
        <v>19518</v>
      </c>
      <c r="N1664" s="1" t="s">
        <v>19519</v>
      </c>
      <c r="O1664" s="1" t="s">
        <v>19520</v>
      </c>
      <c r="P1664" s="1" t="s">
        <v>19507</v>
      </c>
    </row>
    <row r="1665" spans="1:16" ht="15" customHeight="1">
      <c r="A1665" s="44">
        <v>1664</v>
      </c>
      <c r="B1665" s="1" t="s">
        <v>19521</v>
      </c>
      <c r="C1665" s="1" t="s">
        <v>19522</v>
      </c>
      <c r="D1665" s="1" t="s">
        <v>19523</v>
      </c>
      <c r="E1665" s="1" t="s">
        <v>19524</v>
      </c>
      <c r="F1665" s="1" t="s">
        <v>19525</v>
      </c>
      <c r="G1665" s="1" t="s">
        <v>19526</v>
      </c>
      <c r="H1665" s="1" t="s">
        <v>19527</v>
      </c>
      <c r="I1665" s="1" t="s">
        <v>19528</v>
      </c>
      <c r="J1665" s="1" t="s">
        <v>19529</v>
      </c>
      <c r="K1665" s="1" t="s">
        <v>19530</v>
      </c>
      <c r="L1665" s="1" t="s">
        <v>19531</v>
      </c>
      <c r="M1665" s="1" t="s">
        <v>19532</v>
      </c>
      <c r="N1665" s="1" t="s">
        <v>19533</v>
      </c>
      <c r="O1665" s="1" t="s">
        <v>19534</v>
      </c>
      <c r="P1665" s="1" t="s">
        <v>19521</v>
      </c>
    </row>
    <row r="1666" spans="1:16" ht="15" customHeight="1">
      <c r="A1666" s="44">
        <v>1665</v>
      </c>
      <c r="B1666" s="1" t="s">
        <v>19535</v>
      </c>
      <c r="C1666" s="1" t="s">
        <v>19536</v>
      </c>
      <c r="D1666" s="1" t="s">
        <v>19537</v>
      </c>
      <c r="E1666" s="1" t="s">
        <v>19538</v>
      </c>
      <c r="F1666" s="1" t="s">
        <v>19539</v>
      </c>
      <c r="G1666" s="1" t="s">
        <v>19540</v>
      </c>
      <c r="H1666" s="1" t="s">
        <v>19541</v>
      </c>
      <c r="I1666" s="1" t="s">
        <v>19542</v>
      </c>
      <c r="J1666" s="1" t="s">
        <v>19543</v>
      </c>
      <c r="K1666" s="1" t="s">
        <v>19544</v>
      </c>
      <c r="L1666" s="1" t="s">
        <v>19545</v>
      </c>
      <c r="M1666" s="1" t="s">
        <v>19546</v>
      </c>
      <c r="N1666" s="1" t="s">
        <v>19547</v>
      </c>
      <c r="O1666" s="1" t="s">
        <v>19548</v>
      </c>
      <c r="P1666" s="1" t="s">
        <v>19535</v>
      </c>
    </row>
    <row r="1667" spans="1:16" ht="15" customHeight="1">
      <c r="A1667" s="44">
        <v>1666</v>
      </c>
      <c r="B1667" s="1" t="s">
        <v>19549</v>
      </c>
      <c r="C1667" s="1" t="s">
        <v>19549</v>
      </c>
      <c r="D1667" s="1" t="s">
        <v>19550</v>
      </c>
      <c r="E1667" s="1" t="s">
        <v>19551</v>
      </c>
      <c r="F1667" s="1" t="s">
        <v>19552</v>
      </c>
      <c r="G1667" s="1" t="s">
        <v>19553</v>
      </c>
      <c r="H1667" s="1" t="s">
        <v>19554</v>
      </c>
      <c r="I1667" s="1" t="s">
        <v>19555</v>
      </c>
      <c r="J1667" s="1" t="s">
        <v>19556</v>
      </c>
      <c r="K1667" s="1" t="s">
        <v>19557</v>
      </c>
      <c r="L1667" s="1" t="s">
        <v>19558</v>
      </c>
      <c r="M1667" s="1" t="s">
        <v>19559</v>
      </c>
      <c r="N1667" s="1" t="s">
        <v>19560</v>
      </c>
      <c r="O1667" s="1" t="s">
        <v>19561</v>
      </c>
      <c r="P1667" s="1" t="s">
        <v>19549</v>
      </c>
    </row>
    <row r="1668" spans="1:16" ht="15" customHeight="1">
      <c r="A1668" s="44">
        <v>1667</v>
      </c>
      <c r="B1668" s="1" t="s">
        <v>19562</v>
      </c>
      <c r="C1668" s="1" t="s">
        <v>19562</v>
      </c>
      <c r="D1668" s="1" t="s">
        <v>19563</v>
      </c>
      <c r="E1668" s="1" t="s">
        <v>19564</v>
      </c>
      <c r="F1668" s="1" t="s">
        <v>19565</v>
      </c>
      <c r="G1668" s="1" t="s">
        <v>19566</v>
      </c>
      <c r="H1668" s="1" t="s">
        <v>19567</v>
      </c>
      <c r="I1668" s="1" t="s">
        <v>19568</v>
      </c>
      <c r="J1668" s="1" t="s">
        <v>19569</v>
      </c>
      <c r="K1668" s="1" t="s">
        <v>19570</v>
      </c>
      <c r="L1668" s="1" t="s">
        <v>19571</v>
      </c>
      <c r="M1668" s="1" t="s">
        <v>19572</v>
      </c>
      <c r="N1668" s="1" t="s">
        <v>19573</v>
      </c>
      <c r="O1668" s="1" t="s">
        <v>19574</v>
      </c>
      <c r="P1668" s="1" t="s">
        <v>19562</v>
      </c>
    </row>
    <row r="1669" spans="1:16" ht="15" customHeight="1">
      <c r="A1669" s="44">
        <v>1668</v>
      </c>
      <c r="B1669" s="1" t="s">
        <v>19575</v>
      </c>
      <c r="C1669" s="1" t="s">
        <v>19576</v>
      </c>
      <c r="D1669" s="1" t="s">
        <v>19577</v>
      </c>
      <c r="E1669" s="1" t="s">
        <v>19578</v>
      </c>
      <c r="F1669" s="1" t="s">
        <v>19579</v>
      </c>
      <c r="G1669" s="1" t="s">
        <v>19580</v>
      </c>
      <c r="H1669" s="1" t="s">
        <v>19581</v>
      </c>
      <c r="I1669" s="1" t="s">
        <v>19582</v>
      </c>
      <c r="J1669" s="1" t="s">
        <v>19583</v>
      </c>
      <c r="K1669" s="1" t="s">
        <v>19584</v>
      </c>
      <c r="L1669" s="1" t="s">
        <v>19585</v>
      </c>
      <c r="M1669" s="1" t="s">
        <v>19586</v>
      </c>
      <c r="N1669" s="1" t="s">
        <v>19587</v>
      </c>
      <c r="O1669" s="1" t="s">
        <v>19588</v>
      </c>
      <c r="P1669" s="1" t="s">
        <v>19575</v>
      </c>
    </row>
    <row r="1670" spans="1:16" ht="15" customHeight="1">
      <c r="A1670" s="44">
        <v>1669</v>
      </c>
      <c r="B1670" s="1" t="s">
        <v>19589</v>
      </c>
      <c r="C1670" s="1" t="s">
        <v>19590</v>
      </c>
      <c r="D1670" s="1" t="s">
        <v>19591</v>
      </c>
      <c r="E1670" s="1" t="s">
        <v>19592</v>
      </c>
      <c r="F1670" s="1" t="s">
        <v>19593</v>
      </c>
      <c r="G1670" s="1" t="s">
        <v>19594</v>
      </c>
      <c r="H1670" s="1" t="s">
        <v>19595</v>
      </c>
      <c r="I1670" s="1" t="s">
        <v>19596</v>
      </c>
      <c r="J1670" s="1" t="s">
        <v>19597</v>
      </c>
      <c r="K1670" s="1" t="s">
        <v>19598</v>
      </c>
      <c r="L1670" s="1" t="s">
        <v>19599</v>
      </c>
      <c r="M1670" s="1" t="s">
        <v>19600</v>
      </c>
      <c r="N1670" s="1" t="s">
        <v>19601</v>
      </c>
      <c r="O1670" s="1" t="s">
        <v>19602</v>
      </c>
      <c r="P1670" s="1" t="s">
        <v>19589</v>
      </c>
    </row>
    <row r="1671" spans="1:16" ht="15" customHeight="1">
      <c r="A1671" s="44">
        <v>1670</v>
      </c>
      <c r="B1671" s="1" t="s">
        <v>19603</v>
      </c>
      <c r="C1671" s="1" t="s">
        <v>19604</v>
      </c>
      <c r="D1671" s="1" t="s">
        <v>19605</v>
      </c>
      <c r="E1671" s="1" t="s">
        <v>19606</v>
      </c>
      <c r="F1671" s="1" t="s">
        <v>19607</v>
      </c>
      <c r="G1671" s="1" t="s">
        <v>19608</v>
      </c>
      <c r="H1671" s="1" t="s">
        <v>19609</v>
      </c>
      <c r="I1671" s="1" t="s">
        <v>19610</v>
      </c>
      <c r="J1671" s="1" t="s">
        <v>19611</v>
      </c>
      <c r="K1671" s="1" t="s">
        <v>19612</v>
      </c>
      <c r="L1671" s="1" t="s">
        <v>19613</v>
      </c>
      <c r="M1671" s="1" t="s">
        <v>19614</v>
      </c>
      <c r="N1671" s="1" t="s">
        <v>19615</v>
      </c>
      <c r="O1671" s="1" t="s">
        <v>19616</v>
      </c>
      <c r="P1671" s="1" t="s">
        <v>19603</v>
      </c>
    </row>
    <row r="1672" spans="1:16" ht="15" customHeight="1">
      <c r="A1672" s="44">
        <v>1671</v>
      </c>
      <c r="B1672" s="1" t="s">
        <v>19617</v>
      </c>
      <c r="C1672" s="1" t="s">
        <v>19618</v>
      </c>
      <c r="D1672" s="1" t="s">
        <v>19619</v>
      </c>
      <c r="E1672" s="1" t="s">
        <v>19620</v>
      </c>
      <c r="F1672" s="1" t="s">
        <v>19621</v>
      </c>
      <c r="G1672" s="1" t="s">
        <v>19622</v>
      </c>
      <c r="H1672" s="1" t="s">
        <v>19623</v>
      </c>
      <c r="I1672" s="1" t="s">
        <v>19624</v>
      </c>
      <c r="J1672" s="1" t="s">
        <v>19625</v>
      </c>
      <c r="K1672" s="1" t="s">
        <v>19626</v>
      </c>
      <c r="L1672" s="1" t="s">
        <v>19627</v>
      </c>
      <c r="M1672" s="1" t="s">
        <v>19628</v>
      </c>
      <c r="N1672" s="1" t="s">
        <v>19629</v>
      </c>
      <c r="O1672" s="1" t="s">
        <v>19630</v>
      </c>
      <c r="P1672" s="1" t="s">
        <v>19617</v>
      </c>
    </row>
    <row r="1673" spans="1:16" ht="15" customHeight="1">
      <c r="A1673" s="44">
        <v>1672</v>
      </c>
      <c r="B1673" s="1" t="s">
        <v>19631</v>
      </c>
      <c r="C1673" s="1" t="s">
        <v>19632</v>
      </c>
      <c r="D1673" s="1" t="s">
        <v>19633</v>
      </c>
      <c r="E1673" s="1" t="s">
        <v>19634</v>
      </c>
      <c r="F1673" s="1" t="s">
        <v>19635</v>
      </c>
      <c r="G1673" s="1" t="s">
        <v>19636</v>
      </c>
      <c r="H1673" s="1" t="s">
        <v>19637</v>
      </c>
      <c r="I1673" s="1" t="s">
        <v>19638</v>
      </c>
      <c r="J1673" s="1" t="s">
        <v>19639</v>
      </c>
      <c r="K1673" s="1" t="s">
        <v>19640</v>
      </c>
      <c r="L1673" s="1" t="s">
        <v>19641</v>
      </c>
      <c r="M1673" s="1" t="s">
        <v>19642</v>
      </c>
      <c r="N1673" s="1" t="s">
        <v>19643</v>
      </c>
      <c r="O1673" s="1" t="s">
        <v>19644</v>
      </c>
      <c r="P1673" s="1" t="s">
        <v>19631</v>
      </c>
    </row>
    <row r="1674" spans="1:16" ht="15" customHeight="1">
      <c r="A1674" s="44">
        <v>1673</v>
      </c>
      <c r="B1674" s="1" t="s">
        <v>19645</v>
      </c>
      <c r="C1674" s="1" t="s">
        <v>19632</v>
      </c>
      <c r="D1674" s="1" t="s">
        <v>19646</v>
      </c>
      <c r="E1674" s="1" t="s">
        <v>19634</v>
      </c>
      <c r="F1674" s="1" t="s">
        <v>19647</v>
      </c>
      <c r="G1674" s="1" t="s">
        <v>19648</v>
      </c>
      <c r="H1674" s="1" t="s">
        <v>19649</v>
      </c>
      <c r="I1674" s="1" t="s">
        <v>19650</v>
      </c>
      <c r="J1674" s="1" t="s">
        <v>19651</v>
      </c>
      <c r="K1674" s="1" t="s">
        <v>19652</v>
      </c>
      <c r="L1674" s="1" t="s">
        <v>19653</v>
      </c>
      <c r="M1674" s="1" t="s">
        <v>19654</v>
      </c>
      <c r="N1674" s="1" t="s">
        <v>19655</v>
      </c>
      <c r="O1674" s="1" t="s">
        <v>19656</v>
      </c>
      <c r="P1674" s="1" t="s">
        <v>19645</v>
      </c>
    </row>
    <row r="1675" spans="1:16" ht="15" customHeight="1">
      <c r="A1675" s="44">
        <v>1674</v>
      </c>
      <c r="B1675" s="1" t="s">
        <v>19657</v>
      </c>
      <c r="C1675" s="1" t="s">
        <v>19658</v>
      </c>
      <c r="D1675" s="1" t="s">
        <v>19659</v>
      </c>
      <c r="E1675" s="1" t="s">
        <v>19660</v>
      </c>
      <c r="F1675" s="1" t="s">
        <v>19661</v>
      </c>
      <c r="G1675" s="1" t="s">
        <v>19662</v>
      </c>
      <c r="H1675" s="1" t="s">
        <v>19663</v>
      </c>
      <c r="I1675" s="1" t="s">
        <v>19664</v>
      </c>
      <c r="J1675" s="1" t="s">
        <v>19665</v>
      </c>
      <c r="K1675" s="1" t="s">
        <v>19666</v>
      </c>
      <c r="L1675" s="1" t="s">
        <v>19667</v>
      </c>
      <c r="M1675" s="1" t="s">
        <v>19668</v>
      </c>
      <c r="N1675" s="1" t="s">
        <v>19669</v>
      </c>
      <c r="O1675" s="1" t="s">
        <v>19670</v>
      </c>
      <c r="P1675" s="1" t="s">
        <v>19657</v>
      </c>
    </row>
    <row r="1676" spans="1:16" ht="15" customHeight="1">
      <c r="A1676" s="44">
        <v>1675</v>
      </c>
      <c r="B1676" s="1" t="s">
        <v>19671</v>
      </c>
      <c r="C1676" s="1" t="s">
        <v>19672</v>
      </c>
      <c r="D1676" s="1" t="s">
        <v>19673</v>
      </c>
      <c r="E1676" s="1" t="s">
        <v>19674</v>
      </c>
      <c r="F1676" s="1" t="s">
        <v>19675</v>
      </c>
      <c r="G1676" s="1" t="s">
        <v>19676</v>
      </c>
      <c r="H1676" s="1" t="s">
        <v>19677</v>
      </c>
      <c r="I1676" s="1" t="s">
        <v>19678</v>
      </c>
      <c r="J1676" s="1" t="s">
        <v>19679</v>
      </c>
      <c r="K1676" s="1" t="s">
        <v>19680</v>
      </c>
      <c r="L1676" s="1" t="s">
        <v>19681</v>
      </c>
      <c r="M1676" s="1" t="s">
        <v>19682</v>
      </c>
      <c r="N1676" s="1" t="s">
        <v>19683</v>
      </c>
      <c r="O1676" s="1" t="s">
        <v>19684</v>
      </c>
      <c r="P1676" s="1" t="s">
        <v>19671</v>
      </c>
    </row>
    <row r="1677" spans="1:16" ht="15" customHeight="1">
      <c r="A1677" s="44">
        <v>1676</v>
      </c>
      <c r="B1677" s="1" t="s">
        <v>19685</v>
      </c>
      <c r="C1677" s="1" t="s">
        <v>19686</v>
      </c>
      <c r="D1677" s="1" t="s">
        <v>19687</v>
      </c>
      <c r="E1677" s="1" t="s">
        <v>19688</v>
      </c>
      <c r="F1677" s="1" t="s">
        <v>19689</v>
      </c>
      <c r="G1677" s="1" t="s">
        <v>19690</v>
      </c>
      <c r="H1677" s="1" t="s">
        <v>19691</v>
      </c>
      <c r="I1677" s="1" t="s">
        <v>19692</v>
      </c>
      <c r="J1677" s="1" t="s">
        <v>19693</v>
      </c>
      <c r="K1677" s="1" t="s">
        <v>19694</v>
      </c>
      <c r="L1677" s="1" t="s">
        <v>19695</v>
      </c>
      <c r="M1677" s="1" t="s">
        <v>19696</v>
      </c>
      <c r="N1677" s="1" t="s">
        <v>19697</v>
      </c>
      <c r="O1677" s="1" t="s">
        <v>19698</v>
      </c>
      <c r="P1677" s="1" t="s">
        <v>19685</v>
      </c>
    </row>
    <row r="1678" spans="1:16" ht="15" customHeight="1">
      <c r="A1678" s="44">
        <v>1677</v>
      </c>
      <c r="B1678" s="1" t="s">
        <v>19699</v>
      </c>
      <c r="C1678" s="1" t="s">
        <v>19700</v>
      </c>
      <c r="D1678" s="1" t="s">
        <v>19701</v>
      </c>
      <c r="E1678" s="1" t="s">
        <v>19702</v>
      </c>
      <c r="F1678" s="1" t="s">
        <v>19703</v>
      </c>
      <c r="G1678" s="1" t="s">
        <v>19704</v>
      </c>
      <c r="H1678" s="1" t="s">
        <v>19705</v>
      </c>
      <c r="I1678" s="1" t="s">
        <v>19706</v>
      </c>
      <c r="J1678" s="1" t="s">
        <v>19707</v>
      </c>
      <c r="K1678" s="1" t="s">
        <v>19708</v>
      </c>
      <c r="L1678" s="1" t="s">
        <v>19709</v>
      </c>
      <c r="M1678" s="1" t="s">
        <v>19710</v>
      </c>
      <c r="N1678" s="1" t="s">
        <v>19711</v>
      </c>
      <c r="O1678" s="1" t="s">
        <v>19712</v>
      </c>
      <c r="P1678" s="1" t="s">
        <v>19699</v>
      </c>
    </row>
    <row r="1679" spans="1:16" ht="15" customHeight="1">
      <c r="A1679" s="44">
        <v>1678</v>
      </c>
      <c r="B1679" s="1" t="s">
        <v>19713</v>
      </c>
      <c r="C1679" s="1" t="s">
        <v>19714</v>
      </c>
      <c r="D1679" s="1" t="s">
        <v>19715</v>
      </c>
      <c r="E1679" s="1" t="s">
        <v>19716</v>
      </c>
      <c r="F1679" s="1" t="s">
        <v>19717</v>
      </c>
      <c r="G1679" s="1" t="s">
        <v>19718</v>
      </c>
      <c r="H1679" s="1" t="s">
        <v>19719</v>
      </c>
      <c r="I1679" s="1" t="s">
        <v>19720</v>
      </c>
      <c r="J1679" s="1" t="s">
        <v>19721</v>
      </c>
      <c r="K1679" s="1" t="s">
        <v>19722</v>
      </c>
      <c r="L1679" s="1" t="s">
        <v>19723</v>
      </c>
      <c r="M1679" s="1" t="s">
        <v>19724</v>
      </c>
      <c r="N1679" s="1" t="s">
        <v>19725</v>
      </c>
      <c r="O1679" s="1" t="s">
        <v>19726</v>
      </c>
      <c r="P1679" s="1" t="s">
        <v>19713</v>
      </c>
    </row>
    <row r="1680" spans="1:16" ht="15" customHeight="1">
      <c r="A1680" s="44">
        <v>1679</v>
      </c>
      <c r="B1680" s="1" t="s">
        <v>19727</v>
      </c>
      <c r="C1680" s="1" t="s">
        <v>19728</v>
      </c>
      <c r="D1680" s="1" t="s">
        <v>19729</v>
      </c>
      <c r="E1680" s="1" t="s">
        <v>19730</v>
      </c>
      <c r="F1680" s="1" t="s">
        <v>19731</v>
      </c>
      <c r="G1680" s="1" t="s">
        <v>19732</v>
      </c>
      <c r="H1680" s="1" t="s">
        <v>19733</v>
      </c>
      <c r="I1680" s="1" t="s">
        <v>19734</v>
      </c>
      <c r="J1680" s="1" t="s">
        <v>19735</v>
      </c>
      <c r="K1680" s="1" t="s">
        <v>19736</v>
      </c>
      <c r="L1680" s="1" t="s">
        <v>19737</v>
      </c>
      <c r="M1680" s="1" t="s">
        <v>19738</v>
      </c>
      <c r="N1680" s="1" t="s">
        <v>19739</v>
      </c>
      <c r="O1680" s="1" t="s">
        <v>19740</v>
      </c>
      <c r="P1680" s="1" t="s">
        <v>19727</v>
      </c>
    </row>
    <row r="1681" spans="1:16" ht="15" customHeight="1">
      <c r="A1681" s="44">
        <v>1680</v>
      </c>
      <c r="B1681" s="1" t="s">
        <v>19741</v>
      </c>
      <c r="C1681" s="1" t="s">
        <v>19742</v>
      </c>
      <c r="D1681" s="1" t="s">
        <v>19743</v>
      </c>
      <c r="E1681" s="1" t="s">
        <v>19744</v>
      </c>
      <c r="F1681" s="1" t="s">
        <v>19745</v>
      </c>
      <c r="G1681" s="1" t="s">
        <v>19746</v>
      </c>
      <c r="H1681" s="1" t="s">
        <v>19747</v>
      </c>
      <c r="I1681" s="1" t="s">
        <v>19748</v>
      </c>
      <c r="J1681" s="1" t="s">
        <v>19749</v>
      </c>
      <c r="K1681" s="1" t="s">
        <v>19750</v>
      </c>
      <c r="L1681" s="1" t="s">
        <v>19751</v>
      </c>
      <c r="M1681" s="1" t="s">
        <v>19752</v>
      </c>
      <c r="N1681" s="1" t="s">
        <v>19753</v>
      </c>
      <c r="O1681" s="1" t="s">
        <v>19754</v>
      </c>
      <c r="P1681" s="1" t="s">
        <v>19741</v>
      </c>
    </row>
    <row r="1682" spans="1:16" ht="15" customHeight="1">
      <c r="A1682" s="44">
        <v>1681</v>
      </c>
      <c r="B1682" s="1" t="s">
        <v>19755</v>
      </c>
      <c r="C1682" s="1" t="s">
        <v>19756</v>
      </c>
      <c r="D1682" s="1" t="s">
        <v>19757</v>
      </c>
      <c r="E1682" s="1" t="s">
        <v>19758</v>
      </c>
      <c r="F1682" s="1" t="s">
        <v>19759</v>
      </c>
      <c r="G1682" s="1" t="s">
        <v>19760</v>
      </c>
      <c r="H1682" s="1" t="s">
        <v>19761</v>
      </c>
      <c r="I1682" s="1" t="s">
        <v>19762</v>
      </c>
      <c r="J1682" s="1" t="s">
        <v>19763</v>
      </c>
      <c r="K1682" s="1" t="s">
        <v>19764</v>
      </c>
      <c r="L1682" s="1" t="s">
        <v>19765</v>
      </c>
      <c r="M1682" s="1" t="s">
        <v>19766</v>
      </c>
      <c r="N1682" s="1" t="s">
        <v>19767</v>
      </c>
      <c r="O1682" s="1" t="s">
        <v>19768</v>
      </c>
      <c r="P1682" s="1" t="s">
        <v>19755</v>
      </c>
    </row>
    <row r="1683" spans="1:16" ht="15" customHeight="1">
      <c r="A1683" s="44">
        <v>1682</v>
      </c>
      <c r="B1683" s="1" t="s">
        <v>19769</v>
      </c>
      <c r="C1683" s="1" t="s">
        <v>19770</v>
      </c>
      <c r="D1683" s="1" t="s">
        <v>19771</v>
      </c>
      <c r="E1683" s="1" t="s">
        <v>19772</v>
      </c>
      <c r="F1683" s="1" t="s">
        <v>19773</v>
      </c>
      <c r="G1683" s="1" t="s">
        <v>19774</v>
      </c>
      <c r="H1683" s="1" t="s">
        <v>19775</v>
      </c>
      <c r="I1683" s="1" t="s">
        <v>19776</v>
      </c>
      <c r="J1683" s="1" t="s">
        <v>19777</v>
      </c>
      <c r="K1683" s="1" t="s">
        <v>19778</v>
      </c>
      <c r="L1683" s="1" t="s">
        <v>19779</v>
      </c>
      <c r="M1683" s="1" t="s">
        <v>19780</v>
      </c>
      <c r="N1683" s="1" t="s">
        <v>19781</v>
      </c>
      <c r="O1683" s="1" t="s">
        <v>19782</v>
      </c>
      <c r="P1683" s="1" t="s">
        <v>19769</v>
      </c>
    </row>
    <row r="1684" spans="1:16" ht="15" customHeight="1">
      <c r="A1684" s="44">
        <v>1683</v>
      </c>
      <c r="B1684" s="1" t="s">
        <v>19783</v>
      </c>
      <c r="C1684" s="1" t="s">
        <v>19784</v>
      </c>
      <c r="D1684" s="1" t="s">
        <v>19785</v>
      </c>
      <c r="E1684" s="1" t="s">
        <v>19786</v>
      </c>
      <c r="F1684" s="1" t="s">
        <v>19787</v>
      </c>
      <c r="G1684" s="1" t="s">
        <v>19788</v>
      </c>
      <c r="H1684" s="1" t="s">
        <v>19789</v>
      </c>
      <c r="I1684" s="1" t="s">
        <v>19790</v>
      </c>
      <c r="J1684" s="1" t="s">
        <v>19791</v>
      </c>
      <c r="K1684" s="1" t="s">
        <v>19792</v>
      </c>
      <c r="L1684" s="1" t="s">
        <v>19793</v>
      </c>
      <c r="M1684" s="1" t="s">
        <v>19794</v>
      </c>
      <c r="N1684" s="1" t="s">
        <v>19795</v>
      </c>
      <c r="O1684" s="1" t="s">
        <v>19796</v>
      </c>
      <c r="P1684" s="1" t="s">
        <v>19783</v>
      </c>
    </row>
    <row r="1685" spans="1:16" ht="15" customHeight="1">
      <c r="A1685" s="44">
        <v>1684</v>
      </c>
      <c r="B1685" s="1" t="s">
        <v>19797</v>
      </c>
      <c r="C1685" s="1" t="s">
        <v>19798</v>
      </c>
      <c r="D1685" s="1" t="s">
        <v>19799</v>
      </c>
      <c r="E1685" s="1" t="s">
        <v>19800</v>
      </c>
      <c r="F1685" s="1" t="s">
        <v>19801</v>
      </c>
      <c r="G1685" s="1" t="s">
        <v>19802</v>
      </c>
      <c r="H1685" s="1" t="s">
        <v>19803</v>
      </c>
      <c r="I1685" s="1" t="s">
        <v>19804</v>
      </c>
      <c r="J1685" s="1" t="s">
        <v>19805</v>
      </c>
      <c r="K1685" s="1" t="s">
        <v>19806</v>
      </c>
      <c r="L1685" s="1" t="s">
        <v>19807</v>
      </c>
      <c r="M1685" s="1" t="s">
        <v>19808</v>
      </c>
      <c r="N1685" s="1" t="s">
        <v>19809</v>
      </c>
      <c r="O1685" s="1" t="s">
        <v>19810</v>
      </c>
      <c r="P1685" s="1" t="s">
        <v>19797</v>
      </c>
    </row>
    <row r="1686" spans="1:16" ht="15" customHeight="1">
      <c r="A1686" s="44">
        <v>1685</v>
      </c>
      <c r="B1686" s="1" t="s">
        <v>19811</v>
      </c>
      <c r="C1686" s="1" t="s">
        <v>19812</v>
      </c>
      <c r="D1686" s="1" t="s">
        <v>19813</v>
      </c>
      <c r="E1686" s="1" t="s">
        <v>19814</v>
      </c>
      <c r="F1686" s="1" t="s">
        <v>19815</v>
      </c>
      <c r="G1686" s="1" t="s">
        <v>19816</v>
      </c>
      <c r="H1686" s="1" t="s">
        <v>19817</v>
      </c>
      <c r="I1686" s="1" t="s">
        <v>19818</v>
      </c>
      <c r="J1686" s="1" t="s">
        <v>19819</v>
      </c>
      <c r="K1686" s="1" t="s">
        <v>19820</v>
      </c>
      <c r="L1686" s="1" t="s">
        <v>19821</v>
      </c>
      <c r="M1686" s="1" t="s">
        <v>19822</v>
      </c>
      <c r="N1686" s="1" t="s">
        <v>19823</v>
      </c>
      <c r="O1686" s="1" t="s">
        <v>19824</v>
      </c>
      <c r="P1686" s="1" t="s">
        <v>19811</v>
      </c>
    </row>
    <row r="1687" spans="1:16" ht="15" customHeight="1">
      <c r="A1687" s="44">
        <v>1686</v>
      </c>
      <c r="B1687" s="1" t="s">
        <v>19825</v>
      </c>
      <c r="C1687" s="1" t="s">
        <v>19826</v>
      </c>
      <c r="D1687" s="1" t="s">
        <v>19827</v>
      </c>
      <c r="E1687" s="1" t="s">
        <v>19828</v>
      </c>
      <c r="F1687" s="1" t="s">
        <v>19829</v>
      </c>
      <c r="G1687" s="1" t="s">
        <v>19830</v>
      </c>
      <c r="H1687" s="1" t="s">
        <v>19831</v>
      </c>
      <c r="I1687" s="1" t="s">
        <v>19832</v>
      </c>
      <c r="J1687" s="1" t="s">
        <v>19833</v>
      </c>
      <c r="K1687" s="1" t="s">
        <v>19834</v>
      </c>
      <c r="L1687" s="1" t="s">
        <v>19835</v>
      </c>
      <c r="M1687" s="1" t="s">
        <v>19836</v>
      </c>
      <c r="N1687" s="1" t="s">
        <v>19837</v>
      </c>
      <c r="O1687" s="1" t="s">
        <v>19838</v>
      </c>
      <c r="P1687" s="1" t="s">
        <v>19825</v>
      </c>
    </row>
    <row r="1688" spans="1:16" ht="15" customHeight="1">
      <c r="A1688" s="44">
        <v>1687</v>
      </c>
      <c r="B1688" s="1" t="s">
        <v>19839</v>
      </c>
      <c r="C1688" s="1" t="s">
        <v>19840</v>
      </c>
      <c r="D1688" s="1" t="s">
        <v>19841</v>
      </c>
      <c r="E1688" s="1" t="s">
        <v>19842</v>
      </c>
      <c r="F1688" s="1" t="s">
        <v>19843</v>
      </c>
      <c r="G1688" s="1" t="s">
        <v>19844</v>
      </c>
      <c r="H1688" s="1" t="s">
        <v>19845</v>
      </c>
      <c r="I1688" s="1" t="s">
        <v>19846</v>
      </c>
      <c r="J1688" s="1" t="s">
        <v>19847</v>
      </c>
      <c r="K1688" s="1" t="s">
        <v>19848</v>
      </c>
      <c r="L1688" s="1" t="s">
        <v>19849</v>
      </c>
      <c r="M1688" s="1" t="s">
        <v>19850</v>
      </c>
      <c r="N1688" s="1" t="s">
        <v>19851</v>
      </c>
      <c r="O1688" s="1" t="s">
        <v>19852</v>
      </c>
      <c r="P1688" s="1" t="s">
        <v>19839</v>
      </c>
    </row>
    <row r="1689" spans="1:16" ht="15" customHeight="1">
      <c r="A1689" s="44">
        <v>1688</v>
      </c>
      <c r="B1689" s="1" t="s">
        <v>19853</v>
      </c>
      <c r="C1689" s="1" t="s">
        <v>19854</v>
      </c>
      <c r="D1689" s="1" t="s">
        <v>19855</v>
      </c>
      <c r="E1689" s="1" t="s">
        <v>19856</v>
      </c>
      <c r="F1689" s="1" t="s">
        <v>19857</v>
      </c>
      <c r="G1689" s="1" t="s">
        <v>19858</v>
      </c>
      <c r="H1689" s="1" t="s">
        <v>19859</v>
      </c>
      <c r="I1689" s="1" t="s">
        <v>19860</v>
      </c>
      <c r="J1689" s="1" t="s">
        <v>19861</v>
      </c>
      <c r="K1689" s="1" t="s">
        <v>19862</v>
      </c>
      <c r="L1689" s="1" t="s">
        <v>19863</v>
      </c>
      <c r="M1689" s="1" t="s">
        <v>19864</v>
      </c>
      <c r="N1689" s="1" t="s">
        <v>19865</v>
      </c>
      <c r="O1689" s="1" t="s">
        <v>19866</v>
      </c>
      <c r="P1689" s="1" t="s">
        <v>19853</v>
      </c>
    </row>
    <row r="1690" spans="1:16" ht="15" customHeight="1">
      <c r="A1690" s="44">
        <v>1689</v>
      </c>
      <c r="B1690" s="1" t="s">
        <v>19867</v>
      </c>
      <c r="C1690" s="1" t="s">
        <v>19868</v>
      </c>
      <c r="D1690" s="1" t="s">
        <v>19869</v>
      </c>
      <c r="E1690" s="1" t="s">
        <v>19870</v>
      </c>
      <c r="F1690" s="1" t="s">
        <v>19871</v>
      </c>
      <c r="G1690" s="1" t="s">
        <v>19872</v>
      </c>
      <c r="H1690" s="1" t="s">
        <v>19873</v>
      </c>
      <c r="I1690" s="1" t="s">
        <v>19874</v>
      </c>
      <c r="J1690" s="1" t="s">
        <v>19875</v>
      </c>
      <c r="K1690" s="1" t="s">
        <v>19876</v>
      </c>
      <c r="L1690" s="1" t="s">
        <v>19877</v>
      </c>
      <c r="M1690" s="1" t="s">
        <v>19878</v>
      </c>
      <c r="N1690" s="1" t="s">
        <v>19879</v>
      </c>
      <c r="O1690" s="1" t="s">
        <v>19880</v>
      </c>
      <c r="P1690" s="1" t="s">
        <v>19867</v>
      </c>
    </row>
    <row r="1691" spans="1:16" ht="15" customHeight="1">
      <c r="A1691" s="44">
        <v>1690</v>
      </c>
      <c r="B1691" s="1" t="s">
        <v>19881</v>
      </c>
      <c r="C1691" s="1" t="s">
        <v>19882</v>
      </c>
      <c r="D1691" s="1" t="s">
        <v>19883</v>
      </c>
      <c r="E1691" s="1" t="s">
        <v>19884</v>
      </c>
      <c r="F1691" s="1" t="s">
        <v>19885</v>
      </c>
      <c r="G1691" s="1" t="s">
        <v>19886</v>
      </c>
      <c r="H1691" s="1" t="s">
        <v>19887</v>
      </c>
      <c r="I1691" s="1" t="s">
        <v>19888</v>
      </c>
      <c r="J1691" s="1" t="s">
        <v>19889</v>
      </c>
      <c r="K1691" s="1" t="s">
        <v>19890</v>
      </c>
      <c r="L1691" s="1" t="s">
        <v>19891</v>
      </c>
      <c r="M1691" s="1" t="s">
        <v>19892</v>
      </c>
      <c r="N1691" s="1" t="s">
        <v>19893</v>
      </c>
      <c r="O1691" s="1" t="s">
        <v>19894</v>
      </c>
      <c r="P1691" s="1" t="s">
        <v>19881</v>
      </c>
    </row>
    <row r="1692" spans="1:16" ht="15" customHeight="1">
      <c r="A1692" s="44">
        <v>1691</v>
      </c>
      <c r="B1692" s="1" t="s">
        <v>19895</v>
      </c>
      <c r="C1692" s="1" t="s">
        <v>19896</v>
      </c>
      <c r="D1692" s="1" t="s">
        <v>19897</v>
      </c>
      <c r="E1692" s="1" t="s">
        <v>19898</v>
      </c>
      <c r="F1692" s="1" t="s">
        <v>19899</v>
      </c>
      <c r="G1692" s="1" t="s">
        <v>19900</v>
      </c>
      <c r="H1692" s="1" t="s">
        <v>19901</v>
      </c>
      <c r="I1692" s="1" t="s">
        <v>19902</v>
      </c>
      <c r="J1692" s="1" t="s">
        <v>19903</v>
      </c>
      <c r="K1692" s="1" t="s">
        <v>19904</v>
      </c>
      <c r="L1692" s="1" t="s">
        <v>19905</v>
      </c>
      <c r="M1692" s="1" t="s">
        <v>19906</v>
      </c>
      <c r="N1692" s="1" t="s">
        <v>19907</v>
      </c>
      <c r="O1692" s="1" t="s">
        <v>19908</v>
      </c>
      <c r="P1692" s="1" t="s">
        <v>19895</v>
      </c>
    </row>
    <row r="1693" spans="1:16" ht="15" customHeight="1">
      <c r="A1693" s="44">
        <v>1692</v>
      </c>
      <c r="B1693" s="1" t="s">
        <v>19909</v>
      </c>
      <c r="C1693" s="1" t="s">
        <v>19910</v>
      </c>
      <c r="D1693" s="1" t="s">
        <v>19911</v>
      </c>
      <c r="E1693" s="1" t="s">
        <v>19912</v>
      </c>
      <c r="F1693" s="1" t="s">
        <v>19913</v>
      </c>
      <c r="G1693" s="1" t="s">
        <v>19914</v>
      </c>
      <c r="H1693" s="1" t="s">
        <v>19915</v>
      </c>
      <c r="I1693" s="1" t="s">
        <v>19916</v>
      </c>
      <c r="J1693" s="1" t="s">
        <v>19917</v>
      </c>
      <c r="K1693" s="1" t="s">
        <v>19918</v>
      </c>
      <c r="L1693" s="1" t="s">
        <v>19919</v>
      </c>
      <c r="M1693" s="1" t="s">
        <v>19920</v>
      </c>
      <c r="N1693" s="1" t="s">
        <v>19921</v>
      </c>
      <c r="O1693" s="1" t="s">
        <v>19922</v>
      </c>
      <c r="P1693" s="1" t="s">
        <v>19909</v>
      </c>
    </row>
    <row r="1694" spans="1:16" ht="15" customHeight="1">
      <c r="A1694" s="44">
        <v>1693</v>
      </c>
      <c r="B1694" s="1" t="s">
        <v>19923</v>
      </c>
      <c r="C1694" s="1" t="s">
        <v>19924</v>
      </c>
      <c r="D1694" s="1" t="s">
        <v>19925</v>
      </c>
      <c r="E1694" s="1" t="s">
        <v>19926</v>
      </c>
      <c r="F1694" s="1" t="s">
        <v>19927</v>
      </c>
      <c r="G1694" s="1" t="s">
        <v>19928</v>
      </c>
      <c r="H1694" s="1" t="s">
        <v>19929</v>
      </c>
      <c r="I1694" s="1" t="s">
        <v>19930</v>
      </c>
      <c r="J1694" s="1" t="s">
        <v>19931</v>
      </c>
      <c r="K1694" s="1" t="s">
        <v>19932</v>
      </c>
      <c r="L1694" s="1" t="s">
        <v>19933</v>
      </c>
      <c r="M1694" s="1" t="s">
        <v>19934</v>
      </c>
      <c r="N1694" s="1" t="s">
        <v>19934</v>
      </c>
      <c r="O1694" s="1" t="s">
        <v>19935</v>
      </c>
      <c r="P1694" s="1" t="s">
        <v>19923</v>
      </c>
    </row>
    <row r="1695" spans="1:16" ht="15" customHeight="1">
      <c r="A1695" s="44">
        <v>1694</v>
      </c>
      <c r="B1695" s="1" t="s">
        <v>19936</v>
      </c>
      <c r="C1695" s="1" t="s">
        <v>19937</v>
      </c>
      <c r="D1695" s="1" t="s">
        <v>19938</v>
      </c>
      <c r="E1695" s="1" t="s">
        <v>19936</v>
      </c>
      <c r="F1695" s="1" t="s">
        <v>19936</v>
      </c>
      <c r="G1695" s="1" t="s">
        <v>19936</v>
      </c>
      <c r="H1695" s="1" t="s">
        <v>19936</v>
      </c>
      <c r="I1695" s="1" t="s">
        <v>19939</v>
      </c>
      <c r="J1695" s="1" t="s">
        <v>19940</v>
      </c>
      <c r="K1695" s="1" t="s">
        <v>19941</v>
      </c>
      <c r="L1695" s="1" t="s">
        <v>19941</v>
      </c>
      <c r="M1695" s="1" t="s">
        <v>19941</v>
      </c>
      <c r="N1695" s="1" t="s">
        <v>19941</v>
      </c>
      <c r="O1695" s="1" t="s">
        <v>19939</v>
      </c>
      <c r="P1695" s="1" t="s">
        <v>19936</v>
      </c>
    </row>
    <row r="1696" spans="1:16" ht="15" customHeight="1">
      <c r="A1696" s="44">
        <v>1695</v>
      </c>
      <c r="B1696" s="1" t="s">
        <v>19942</v>
      </c>
      <c r="C1696" s="1" t="s">
        <v>19943</v>
      </c>
      <c r="D1696" s="1" t="s">
        <v>19944</v>
      </c>
      <c r="E1696" s="1" t="s">
        <v>19945</v>
      </c>
      <c r="F1696" s="1" t="s">
        <v>19946</v>
      </c>
      <c r="G1696" s="1" t="s">
        <v>19947</v>
      </c>
      <c r="H1696" s="1" t="s">
        <v>19948</v>
      </c>
      <c r="I1696" s="1" t="s">
        <v>19949</v>
      </c>
      <c r="J1696" s="1" t="s">
        <v>19950</v>
      </c>
      <c r="K1696" s="1" t="s">
        <v>19951</v>
      </c>
      <c r="L1696" s="1" t="s">
        <v>19952</v>
      </c>
      <c r="M1696" s="1" t="s">
        <v>19953</v>
      </c>
      <c r="N1696" s="1" t="s">
        <v>19954</v>
      </c>
      <c r="O1696" s="1" t="s">
        <v>19955</v>
      </c>
      <c r="P1696" s="1" t="s">
        <v>19942</v>
      </c>
    </row>
    <row r="1697" spans="1:16" ht="15" customHeight="1">
      <c r="A1697" s="44">
        <v>1696</v>
      </c>
      <c r="B1697" s="1" t="s">
        <v>19956</v>
      </c>
      <c r="C1697" s="1" t="s">
        <v>19957</v>
      </c>
      <c r="D1697" s="1" t="s">
        <v>19958</v>
      </c>
      <c r="E1697" s="1" t="s">
        <v>19959</v>
      </c>
      <c r="F1697" s="1" t="s">
        <v>19960</v>
      </c>
      <c r="G1697" s="1" t="s">
        <v>19961</v>
      </c>
      <c r="H1697" s="1" t="s">
        <v>19962</v>
      </c>
      <c r="I1697" s="1" t="s">
        <v>19963</v>
      </c>
      <c r="J1697" s="1" t="s">
        <v>19964</v>
      </c>
      <c r="K1697" s="1" t="s">
        <v>19965</v>
      </c>
      <c r="L1697" s="1" t="s">
        <v>19966</v>
      </c>
      <c r="M1697" s="1" t="s">
        <v>19967</v>
      </c>
      <c r="N1697" s="1" t="s">
        <v>19968</v>
      </c>
      <c r="O1697" s="1" t="s">
        <v>19969</v>
      </c>
      <c r="P1697" s="1" t="s">
        <v>19956</v>
      </c>
    </row>
    <row r="1698" spans="1:16" ht="15" customHeight="1">
      <c r="A1698" s="44">
        <v>1697</v>
      </c>
      <c r="B1698" s="1" t="s">
        <v>19970</v>
      </c>
      <c r="C1698" s="1" t="s">
        <v>19971</v>
      </c>
      <c r="D1698" s="1" t="s">
        <v>19972</v>
      </c>
      <c r="E1698" s="1" t="s">
        <v>19973</v>
      </c>
      <c r="F1698" s="1" t="s">
        <v>19974</v>
      </c>
      <c r="G1698" s="1" t="s">
        <v>19975</v>
      </c>
      <c r="H1698" s="1" t="s">
        <v>19976</v>
      </c>
      <c r="I1698" s="1" t="s">
        <v>19977</v>
      </c>
      <c r="J1698" s="1" t="s">
        <v>19978</v>
      </c>
      <c r="K1698" s="1" t="s">
        <v>19979</v>
      </c>
      <c r="L1698" s="1" t="s">
        <v>19980</v>
      </c>
      <c r="M1698" s="1" t="s">
        <v>19981</v>
      </c>
      <c r="N1698" s="1" t="s">
        <v>19981</v>
      </c>
      <c r="O1698" s="1" t="s">
        <v>19982</v>
      </c>
      <c r="P1698" s="1" t="s">
        <v>19970</v>
      </c>
    </row>
    <row r="1699" spans="1:16" ht="15" customHeight="1">
      <c r="A1699" s="44">
        <v>1698</v>
      </c>
      <c r="B1699" s="1" t="s">
        <v>19983</v>
      </c>
      <c r="C1699" s="1" t="s">
        <v>4287</v>
      </c>
      <c r="D1699" s="1" t="s">
        <v>19984</v>
      </c>
      <c r="E1699" s="1" t="s">
        <v>4290</v>
      </c>
      <c r="F1699" s="1" t="s">
        <v>4290</v>
      </c>
      <c r="G1699" s="1" t="s">
        <v>4290</v>
      </c>
      <c r="H1699" s="1" t="s">
        <v>4289</v>
      </c>
      <c r="I1699" s="1" t="s">
        <v>4291</v>
      </c>
      <c r="J1699" s="1" t="s">
        <v>19985</v>
      </c>
      <c r="K1699" s="1" t="s">
        <v>19986</v>
      </c>
      <c r="L1699" s="1" t="s">
        <v>19987</v>
      </c>
      <c r="M1699" s="1" t="s">
        <v>4291</v>
      </c>
      <c r="N1699" s="1" t="s">
        <v>19988</v>
      </c>
      <c r="O1699" s="1" t="s">
        <v>19989</v>
      </c>
      <c r="P1699" s="1" t="s">
        <v>19983</v>
      </c>
    </row>
    <row r="1700" spans="1:16" ht="15" customHeight="1">
      <c r="A1700" s="44">
        <v>1699</v>
      </c>
      <c r="B1700" s="1" t="s">
        <v>19990</v>
      </c>
      <c r="C1700" s="1" t="s">
        <v>19991</v>
      </c>
      <c r="D1700" s="1" t="s">
        <v>19992</v>
      </c>
      <c r="E1700" s="1" t="s">
        <v>19993</v>
      </c>
      <c r="F1700" s="1" t="s">
        <v>19994</v>
      </c>
      <c r="G1700" s="1" t="s">
        <v>19995</v>
      </c>
      <c r="H1700" s="1" t="s">
        <v>19996</v>
      </c>
      <c r="I1700" s="1" t="s">
        <v>19994</v>
      </c>
      <c r="J1700" s="1" t="s">
        <v>19997</v>
      </c>
      <c r="K1700" s="1" t="s">
        <v>19998</v>
      </c>
      <c r="L1700" s="1" t="s">
        <v>19999</v>
      </c>
      <c r="M1700" s="1" t="s">
        <v>20000</v>
      </c>
      <c r="N1700" s="1" t="s">
        <v>20001</v>
      </c>
      <c r="O1700" s="1" t="s">
        <v>20002</v>
      </c>
      <c r="P1700" s="1" t="s">
        <v>19990</v>
      </c>
    </row>
    <row r="1701" spans="1:16" ht="15" customHeight="1">
      <c r="A1701" s="44">
        <v>1700</v>
      </c>
      <c r="B1701" s="1" t="s">
        <v>20003</v>
      </c>
      <c r="C1701" s="1" t="s">
        <v>20004</v>
      </c>
      <c r="D1701" s="1" t="s">
        <v>20005</v>
      </c>
      <c r="E1701" s="1" t="s">
        <v>20006</v>
      </c>
      <c r="F1701" s="1" t="s">
        <v>20007</v>
      </c>
      <c r="G1701" s="1" t="s">
        <v>20008</v>
      </c>
      <c r="H1701" s="1" t="s">
        <v>20009</v>
      </c>
      <c r="I1701" s="1" t="s">
        <v>20010</v>
      </c>
      <c r="J1701" s="1" t="s">
        <v>20011</v>
      </c>
      <c r="K1701" s="1" t="s">
        <v>20012</v>
      </c>
      <c r="L1701" s="1" t="s">
        <v>20013</v>
      </c>
      <c r="M1701" s="1" t="s">
        <v>20014</v>
      </c>
      <c r="N1701" s="1" t="s">
        <v>20015</v>
      </c>
      <c r="O1701" s="1" t="s">
        <v>20016</v>
      </c>
      <c r="P1701" s="1" t="s">
        <v>20003</v>
      </c>
    </row>
    <row r="1702" spans="1:16" ht="15" customHeight="1">
      <c r="A1702" s="44">
        <v>1701</v>
      </c>
      <c r="B1702" s="1" t="s">
        <v>20017</v>
      </c>
      <c r="C1702" s="1" t="s">
        <v>20018</v>
      </c>
      <c r="D1702" s="1" t="s">
        <v>20019</v>
      </c>
      <c r="E1702" s="1" t="s">
        <v>20020</v>
      </c>
      <c r="F1702" s="1" t="s">
        <v>20021</v>
      </c>
      <c r="G1702" s="1" t="s">
        <v>20022</v>
      </c>
      <c r="H1702" s="1" t="s">
        <v>20023</v>
      </c>
      <c r="I1702" s="1" t="s">
        <v>20024</v>
      </c>
      <c r="J1702" s="1" t="s">
        <v>20025</v>
      </c>
      <c r="K1702" s="1" t="s">
        <v>20026</v>
      </c>
      <c r="L1702" s="1" t="s">
        <v>20027</v>
      </c>
      <c r="M1702" s="1" t="s">
        <v>20028</v>
      </c>
      <c r="N1702" s="1" t="s">
        <v>20029</v>
      </c>
      <c r="O1702" s="1" t="s">
        <v>20030</v>
      </c>
      <c r="P1702" s="1" t="s">
        <v>20017</v>
      </c>
    </row>
    <row r="1703" spans="1:16" ht="15" customHeight="1">
      <c r="A1703" s="44">
        <v>1702</v>
      </c>
      <c r="B1703" s="1" t="s">
        <v>20031</v>
      </c>
      <c r="C1703" s="1" t="s">
        <v>20032</v>
      </c>
      <c r="D1703" s="1" t="s">
        <v>20033</v>
      </c>
      <c r="E1703" s="1" t="s">
        <v>20034</v>
      </c>
      <c r="F1703" s="1" t="s">
        <v>20035</v>
      </c>
      <c r="G1703" s="1" t="s">
        <v>20036</v>
      </c>
      <c r="H1703" s="1" t="s">
        <v>20037</v>
      </c>
      <c r="I1703" s="1" t="s">
        <v>20038</v>
      </c>
      <c r="J1703" s="1" t="s">
        <v>20039</v>
      </c>
      <c r="K1703" s="1" t="s">
        <v>20040</v>
      </c>
      <c r="L1703" s="1" t="s">
        <v>20041</v>
      </c>
      <c r="M1703" s="1" t="s">
        <v>20042</v>
      </c>
      <c r="N1703" s="1" t="s">
        <v>20043</v>
      </c>
      <c r="O1703" s="1" t="s">
        <v>20044</v>
      </c>
      <c r="P1703" s="1" t="s">
        <v>20031</v>
      </c>
    </row>
    <row r="1704" spans="1:16" ht="15" customHeight="1">
      <c r="A1704" s="44">
        <v>1703</v>
      </c>
      <c r="B1704" s="1" t="s">
        <v>20045</v>
      </c>
      <c r="C1704" s="1" t="s">
        <v>20046</v>
      </c>
      <c r="D1704" s="1" t="s">
        <v>20047</v>
      </c>
      <c r="E1704" s="1" t="s">
        <v>20048</v>
      </c>
      <c r="F1704" s="1" t="s">
        <v>20049</v>
      </c>
      <c r="G1704" s="1" t="s">
        <v>20050</v>
      </c>
      <c r="H1704" s="1" t="s">
        <v>20051</v>
      </c>
      <c r="I1704" s="1" t="s">
        <v>20052</v>
      </c>
      <c r="J1704" s="1" t="s">
        <v>20053</v>
      </c>
      <c r="K1704" s="1" t="s">
        <v>20054</v>
      </c>
      <c r="L1704" s="1" t="s">
        <v>20055</v>
      </c>
      <c r="M1704" s="1" t="s">
        <v>20056</v>
      </c>
      <c r="N1704" s="1" t="s">
        <v>20057</v>
      </c>
      <c r="O1704" s="1" t="s">
        <v>20058</v>
      </c>
      <c r="P1704" s="1" t="s">
        <v>20045</v>
      </c>
    </row>
    <row r="1705" spans="1:16" ht="15" customHeight="1">
      <c r="A1705" s="44">
        <v>1704</v>
      </c>
      <c r="B1705" s="1" t="s">
        <v>20059</v>
      </c>
      <c r="C1705" s="1" t="s">
        <v>20060</v>
      </c>
      <c r="D1705" s="1" t="s">
        <v>20061</v>
      </c>
      <c r="E1705" s="1" t="s">
        <v>20062</v>
      </c>
      <c r="F1705" s="1" t="s">
        <v>20063</v>
      </c>
      <c r="G1705" s="1" t="s">
        <v>20064</v>
      </c>
      <c r="H1705" s="1" t="s">
        <v>20065</v>
      </c>
      <c r="I1705" s="1" t="s">
        <v>20066</v>
      </c>
      <c r="J1705" s="1" t="s">
        <v>20067</v>
      </c>
      <c r="K1705" s="1" t="s">
        <v>20068</v>
      </c>
      <c r="L1705" s="1" t="s">
        <v>20069</v>
      </c>
      <c r="M1705" s="1" t="s">
        <v>20070</v>
      </c>
      <c r="N1705" s="1" t="s">
        <v>20071</v>
      </c>
      <c r="O1705" s="1" t="s">
        <v>20072</v>
      </c>
      <c r="P1705" s="1" t="s">
        <v>20059</v>
      </c>
    </row>
    <row r="1706" spans="1:16" ht="15" customHeight="1">
      <c r="A1706" s="44">
        <v>1705</v>
      </c>
      <c r="B1706" s="1" t="s">
        <v>20073</v>
      </c>
      <c r="C1706" s="1" t="s">
        <v>20074</v>
      </c>
      <c r="D1706" s="1" t="s">
        <v>20075</v>
      </c>
      <c r="E1706" s="1" t="s">
        <v>20076</v>
      </c>
      <c r="F1706" s="1" t="s">
        <v>20073</v>
      </c>
      <c r="G1706" s="1" t="s">
        <v>20073</v>
      </c>
      <c r="H1706" s="1" t="s">
        <v>20077</v>
      </c>
      <c r="I1706" s="1" t="s">
        <v>20073</v>
      </c>
      <c r="J1706" s="1" t="s">
        <v>20073</v>
      </c>
      <c r="K1706" s="1" t="s">
        <v>20073</v>
      </c>
      <c r="L1706" s="1" t="s">
        <v>20073</v>
      </c>
      <c r="M1706" s="1" t="s">
        <v>20073</v>
      </c>
      <c r="N1706" s="1" t="s">
        <v>20073</v>
      </c>
      <c r="O1706" s="1" t="s">
        <v>20073</v>
      </c>
      <c r="P1706" s="1" t="s">
        <v>20073</v>
      </c>
    </row>
    <row r="1707" spans="1:16" ht="15" customHeight="1">
      <c r="A1707" s="44">
        <v>1706</v>
      </c>
      <c r="B1707" s="1" t="s">
        <v>20078</v>
      </c>
      <c r="C1707" s="1" t="s">
        <v>20079</v>
      </c>
      <c r="D1707" s="1" t="s">
        <v>20080</v>
      </c>
      <c r="E1707" s="1" t="s">
        <v>20081</v>
      </c>
      <c r="F1707" s="1" t="s">
        <v>20082</v>
      </c>
      <c r="G1707" s="1" t="s">
        <v>20083</v>
      </c>
      <c r="H1707" s="1" t="s">
        <v>20084</v>
      </c>
      <c r="I1707" s="1" t="s">
        <v>20085</v>
      </c>
      <c r="J1707" s="1" t="s">
        <v>20086</v>
      </c>
      <c r="K1707" s="1" t="s">
        <v>20087</v>
      </c>
      <c r="L1707" s="1" t="s">
        <v>20088</v>
      </c>
      <c r="M1707" s="1" t="s">
        <v>20089</v>
      </c>
      <c r="N1707" s="1" t="s">
        <v>20090</v>
      </c>
      <c r="O1707" s="1" t="s">
        <v>20091</v>
      </c>
      <c r="P1707" s="1" t="s">
        <v>20078</v>
      </c>
    </row>
    <row r="1708" spans="1:16" ht="15" customHeight="1">
      <c r="A1708" s="44">
        <v>1707</v>
      </c>
      <c r="B1708" s="1" t="s">
        <v>20092</v>
      </c>
      <c r="C1708" s="1" t="s">
        <v>20093</v>
      </c>
      <c r="D1708" s="1" t="s">
        <v>20094</v>
      </c>
      <c r="E1708" s="1" t="s">
        <v>20095</v>
      </c>
      <c r="F1708" s="1" t="s">
        <v>20096</v>
      </c>
      <c r="G1708" s="1" t="s">
        <v>20092</v>
      </c>
      <c r="H1708" s="1" t="s">
        <v>20097</v>
      </c>
      <c r="I1708" s="1" t="s">
        <v>20098</v>
      </c>
      <c r="J1708" s="1" t="s">
        <v>20099</v>
      </c>
      <c r="K1708" s="1" t="s">
        <v>20100</v>
      </c>
      <c r="L1708" s="1" t="s">
        <v>20101</v>
      </c>
      <c r="M1708" s="1" t="s">
        <v>20102</v>
      </c>
      <c r="N1708" s="1" t="s">
        <v>20101</v>
      </c>
      <c r="O1708" s="1" t="s">
        <v>20103</v>
      </c>
      <c r="P1708" s="1" t="s">
        <v>20092</v>
      </c>
    </row>
    <row r="1709" spans="1:16" ht="15" customHeight="1">
      <c r="A1709" s="44">
        <v>1708</v>
      </c>
      <c r="B1709" s="1" t="s">
        <v>20104</v>
      </c>
      <c r="C1709" s="1" t="s">
        <v>20105</v>
      </c>
      <c r="D1709" s="1" t="s">
        <v>20106</v>
      </c>
      <c r="E1709" s="1" t="s">
        <v>20107</v>
      </c>
      <c r="F1709" s="1" t="s">
        <v>20108</v>
      </c>
      <c r="G1709" s="1" t="s">
        <v>20104</v>
      </c>
      <c r="H1709" s="1" t="s">
        <v>20109</v>
      </c>
      <c r="I1709" s="1" t="s">
        <v>20108</v>
      </c>
      <c r="J1709" s="1" t="s">
        <v>20110</v>
      </c>
      <c r="K1709" s="1" t="s">
        <v>20111</v>
      </c>
      <c r="L1709" s="1" t="s">
        <v>20112</v>
      </c>
      <c r="M1709" s="1" t="s">
        <v>20113</v>
      </c>
      <c r="N1709" s="1" t="s">
        <v>20113</v>
      </c>
      <c r="O1709" s="1" t="s">
        <v>20111</v>
      </c>
      <c r="P1709" s="1" t="s">
        <v>20104</v>
      </c>
    </row>
    <row r="1710" spans="1:16" ht="15" customHeight="1">
      <c r="A1710" s="44">
        <v>1709</v>
      </c>
      <c r="B1710" s="1" t="s">
        <v>20114</v>
      </c>
      <c r="C1710" s="1" t="s">
        <v>20115</v>
      </c>
      <c r="D1710" s="1" t="s">
        <v>20116</v>
      </c>
      <c r="E1710" s="1" t="s">
        <v>20107</v>
      </c>
      <c r="F1710" s="1" t="s">
        <v>20117</v>
      </c>
      <c r="G1710" s="1" t="s">
        <v>20117</v>
      </c>
      <c r="H1710" s="1" t="s">
        <v>20118</v>
      </c>
      <c r="I1710" s="1" t="s">
        <v>20119</v>
      </c>
      <c r="J1710" s="1" t="s">
        <v>20120</v>
      </c>
      <c r="K1710" s="1" t="s">
        <v>20121</v>
      </c>
      <c r="L1710" s="1" t="s">
        <v>20122</v>
      </c>
      <c r="M1710" s="1" t="s">
        <v>20123</v>
      </c>
      <c r="N1710" s="1" t="s">
        <v>20123</v>
      </c>
      <c r="O1710" s="1" t="s">
        <v>20124</v>
      </c>
      <c r="P1710" s="1" t="s">
        <v>20114</v>
      </c>
    </row>
    <row r="1711" spans="1:16" ht="15" customHeight="1">
      <c r="A1711" s="44">
        <v>1710</v>
      </c>
      <c r="B1711" s="1" t="s">
        <v>20125</v>
      </c>
      <c r="C1711" s="1" t="s">
        <v>20126</v>
      </c>
      <c r="D1711" s="1" t="s">
        <v>20127</v>
      </c>
      <c r="E1711" s="1" t="s">
        <v>20128</v>
      </c>
      <c r="F1711" s="1" t="s">
        <v>20129</v>
      </c>
      <c r="G1711" s="1" t="s">
        <v>20130</v>
      </c>
      <c r="H1711" s="1" t="s">
        <v>20131</v>
      </c>
      <c r="I1711" s="1" t="s">
        <v>20132</v>
      </c>
      <c r="J1711" s="1" t="s">
        <v>20133</v>
      </c>
      <c r="K1711" s="1" t="s">
        <v>20134</v>
      </c>
      <c r="L1711" s="1" t="s">
        <v>20135</v>
      </c>
      <c r="M1711" s="1" t="s">
        <v>20136</v>
      </c>
      <c r="N1711" s="1" t="s">
        <v>20137</v>
      </c>
      <c r="O1711" s="1" t="s">
        <v>20138</v>
      </c>
      <c r="P1711" s="1" t="s">
        <v>20125</v>
      </c>
    </row>
    <row r="1712" spans="1:16" ht="15" customHeight="1">
      <c r="A1712" s="44">
        <v>1711</v>
      </c>
      <c r="B1712" s="1" t="s">
        <v>20139</v>
      </c>
      <c r="C1712" s="1" t="s">
        <v>20140</v>
      </c>
      <c r="D1712" s="1" t="s">
        <v>20141</v>
      </c>
      <c r="E1712" s="1" t="s">
        <v>20142</v>
      </c>
      <c r="F1712" s="1" t="s">
        <v>20129</v>
      </c>
      <c r="G1712" s="1" t="s">
        <v>20143</v>
      </c>
      <c r="H1712" s="1" t="s">
        <v>20144</v>
      </c>
      <c r="I1712" s="1" t="s">
        <v>20145</v>
      </c>
      <c r="J1712" s="1" t="s">
        <v>20146</v>
      </c>
      <c r="K1712" s="1" t="s">
        <v>20147</v>
      </c>
      <c r="L1712" s="1" t="s">
        <v>20148</v>
      </c>
      <c r="M1712" s="1" t="s">
        <v>20149</v>
      </c>
      <c r="N1712" s="1" t="s">
        <v>20150</v>
      </c>
      <c r="O1712" s="1" t="s">
        <v>20151</v>
      </c>
      <c r="P1712" s="1" t="s">
        <v>20139</v>
      </c>
    </row>
    <row r="1713" spans="1:16" ht="15" customHeight="1">
      <c r="A1713" s="44">
        <v>1712</v>
      </c>
      <c r="B1713" s="1" t="s">
        <v>20152</v>
      </c>
      <c r="C1713" s="1" t="s">
        <v>20153</v>
      </c>
      <c r="D1713" s="1" t="s">
        <v>20154</v>
      </c>
      <c r="E1713" s="1" t="s">
        <v>20155</v>
      </c>
      <c r="F1713" s="1" t="s">
        <v>20156</v>
      </c>
      <c r="G1713" s="1" t="s">
        <v>20157</v>
      </c>
      <c r="H1713" s="1" t="s">
        <v>20158</v>
      </c>
      <c r="I1713" s="1" t="s">
        <v>20159</v>
      </c>
      <c r="J1713" s="1" t="s">
        <v>20160</v>
      </c>
      <c r="K1713" s="1" t="s">
        <v>20161</v>
      </c>
      <c r="L1713" s="1" t="s">
        <v>20162</v>
      </c>
      <c r="M1713" s="1" t="s">
        <v>20163</v>
      </c>
      <c r="N1713" s="1" t="s">
        <v>20164</v>
      </c>
      <c r="O1713" s="1" t="s">
        <v>20165</v>
      </c>
      <c r="P1713" s="1" t="s">
        <v>20152</v>
      </c>
    </row>
    <row r="1714" spans="1:16" ht="15" customHeight="1">
      <c r="A1714" s="44">
        <v>1713</v>
      </c>
      <c r="B1714" s="1" t="s">
        <v>20166</v>
      </c>
      <c r="C1714" s="1" t="s">
        <v>20166</v>
      </c>
      <c r="D1714" s="1" t="s">
        <v>20167</v>
      </c>
      <c r="E1714" s="1" t="s">
        <v>20168</v>
      </c>
      <c r="F1714" s="1" t="s">
        <v>20169</v>
      </c>
      <c r="G1714" s="1" t="s">
        <v>20170</v>
      </c>
      <c r="H1714" s="1" t="s">
        <v>20171</v>
      </c>
      <c r="I1714" s="1" t="s">
        <v>20172</v>
      </c>
      <c r="J1714" s="1" t="s">
        <v>20173</v>
      </c>
      <c r="K1714" s="1" t="s">
        <v>20174</v>
      </c>
      <c r="L1714" s="1" t="s">
        <v>20175</v>
      </c>
      <c r="M1714" s="1" t="s">
        <v>20176</v>
      </c>
      <c r="N1714" s="1" t="s">
        <v>20177</v>
      </c>
      <c r="O1714" s="1" t="s">
        <v>20178</v>
      </c>
      <c r="P1714" s="1" t="s">
        <v>20166</v>
      </c>
    </row>
    <row r="1715" spans="1:16" ht="15" customHeight="1">
      <c r="A1715" s="44">
        <v>1714</v>
      </c>
      <c r="B1715" s="1" t="s">
        <v>20179</v>
      </c>
      <c r="C1715" s="1" t="s">
        <v>20180</v>
      </c>
      <c r="D1715" s="1" t="s">
        <v>20181</v>
      </c>
      <c r="E1715" s="1" t="s">
        <v>20182</v>
      </c>
      <c r="F1715" s="1" t="s">
        <v>20183</v>
      </c>
      <c r="G1715" s="1" t="s">
        <v>20184</v>
      </c>
      <c r="H1715" s="1" t="s">
        <v>20185</v>
      </c>
      <c r="I1715" s="1" t="s">
        <v>20186</v>
      </c>
      <c r="J1715" s="1" t="s">
        <v>20187</v>
      </c>
      <c r="K1715" s="1" t="s">
        <v>20188</v>
      </c>
      <c r="L1715" s="1" t="s">
        <v>20189</v>
      </c>
      <c r="M1715" s="1" t="s">
        <v>20189</v>
      </c>
      <c r="N1715" s="1" t="s">
        <v>20189</v>
      </c>
      <c r="O1715" s="1" t="s">
        <v>20190</v>
      </c>
      <c r="P1715" s="1" t="s">
        <v>20179</v>
      </c>
    </row>
    <row r="1716" spans="1:16" ht="15" customHeight="1">
      <c r="A1716" s="44">
        <v>1715</v>
      </c>
      <c r="B1716" s="1" t="s">
        <v>20191</v>
      </c>
      <c r="C1716" s="1" t="s">
        <v>20192</v>
      </c>
      <c r="D1716" s="1" t="s">
        <v>20193</v>
      </c>
      <c r="E1716" s="1" t="s">
        <v>20194</v>
      </c>
      <c r="F1716" s="1" t="s">
        <v>20195</v>
      </c>
      <c r="G1716" s="1" t="s">
        <v>20196</v>
      </c>
      <c r="H1716" s="1" t="s">
        <v>20197</v>
      </c>
      <c r="I1716" s="1" t="s">
        <v>20198</v>
      </c>
      <c r="J1716" s="1" t="s">
        <v>20199</v>
      </c>
      <c r="K1716" s="1" t="s">
        <v>20200</v>
      </c>
      <c r="L1716" s="1" t="s">
        <v>20201</v>
      </c>
      <c r="M1716" s="1" t="s">
        <v>20202</v>
      </c>
      <c r="N1716" s="1" t="s">
        <v>20203</v>
      </c>
      <c r="O1716" s="1" t="s">
        <v>20204</v>
      </c>
      <c r="P1716" s="1" t="s">
        <v>20191</v>
      </c>
    </row>
    <row r="1717" spans="1:16" ht="15" customHeight="1">
      <c r="A1717" s="44">
        <v>1716</v>
      </c>
      <c r="B1717" s="1" t="s">
        <v>20205</v>
      </c>
      <c r="C1717" s="1" t="s">
        <v>20206</v>
      </c>
      <c r="D1717" s="1" t="s">
        <v>20207</v>
      </c>
      <c r="E1717" s="1" t="s">
        <v>20208</v>
      </c>
      <c r="F1717" s="1" t="s">
        <v>20209</v>
      </c>
      <c r="G1717" s="1" t="s">
        <v>20210</v>
      </c>
      <c r="H1717" s="1" t="s">
        <v>20211</v>
      </c>
      <c r="I1717" s="1" t="s">
        <v>20212</v>
      </c>
      <c r="J1717" s="1" t="s">
        <v>20213</v>
      </c>
      <c r="K1717" s="1" t="s">
        <v>20214</v>
      </c>
      <c r="L1717" s="1" t="s">
        <v>20215</v>
      </c>
      <c r="M1717" s="1" t="s">
        <v>20216</v>
      </c>
      <c r="N1717" s="1" t="s">
        <v>20217</v>
      </c>
      <c r="O1717" s="1" t="s">
        <v>20218</v>
      </c>
      <c r="P1717" s="1" t="s">
        <v>20205</v>
      </c>
    </row>
    <row r="1718" spans="1:16" ht="15" customHeight="1">
      <c r="A1718" s="44">
        <v>1717</v>
      </c>
      <c r="B1718" s="1" t="s">
        <v>20219</v>
      </c>
      <c r="C1718" s="1" t="s">
        <v>20220</v>
      </c>
      <c r="D1718" s="1" t="s">
        <v>20221</v>
      </c>
      <c r="E1718" s="1" t="s">
        <v>20222</v>
      </c>
      <c r="F1718" s="1" t="s">
        <v>20223</v>
      </c>
      <c r="G1718" s="1" t="s">
        <v>20224</v>
      </c>
      <c r="H1718" s="1" t="s">
        <v>20225</v>
      </c>
      <c r="I1718" s="1" t="s">
        <v>20226</v>
      </c>
      <c r="J1718" s="1" t="s">
        <v>20227</v>
      </c>
      <c r="K1718" s="1" t="s">
        <v>20228</v>
      </c>
      <c r="L1718" s="1" t="s">
        <v>20229</v>
      </c>
      <c r="M1718" s="1" t="s">
        <v>20230</v>
      </c>
      <c r="N1718" s="1" t="s">
        <v>20231</v>
      </c>
      <c r="O1718" s="1" t="s">
        <v>20232</v>
      </c>
      <c r="P1718" s="1" t="s">
        <v>20219</v>
      </c>
    </row>
    <row r="1719" spans="1:16" ht="15" customHeight="1">
      <c r="A1719" s="44">
        <v>1718</v>
      </c>
      <c r="B1719" s="1" t="s">
        <v>20233</v>
      </c>
      <c r="C1719" s="1" t="s">
        <v>20234</v>
      </c>
      <c r="D1719" s="1" t="s">
        <v>20235</v>
      </c>
      <c r="E1719" s="1" t="s">
        <v>20236</v>
      </c>
      <c r="F1719" s="1" t="s">
        <v>20237</v>
      </c>
      <c r="G1719" s="1" t="s">
        <v>20238</v>
      </c>
      <c r="H1719" s="1" t="s">
        <v>20239</v>
      </c>
      <c r="I1719" s="1" t="s">
        <v>20240</v>
      </c>
      <c r="J1719" s="1" t="s">
        <v>20241</v>
      </c>
      <c r="K1719" s="1" t="s">
        <v>20242</v>
      </c>
      <c r="L1719" s="1" t="s">
        <v>20243</v>
      </c>
      <c r="M1719" s="1" t="s">
        <v>20244</v>
      </c>
      <c r="N1719" s="1" t="s">
        <v>20245</v>
      </c>
      <c r="O1719" s="1" t="s">
        <v>20246</v>
      </c>
      <c r="P1719" s="1" t="s">
        <v>20233</v>
      </c>
    </row>
    <row r="1720" spans="1:16" ht="15" customHeight="1">
      <c r="A1720" s="44">
        <v>1719</v>
      </c>
      <c r="B1720" s="1" t="s">
        <v>20247</v>
      </c>
      <c r="C1720" s="1" t="s">
        <v>20248</v>
      </c>
      <c r="D1720" s="1" t="s">
        <v>20249</v>
      </c>
      <c r="E1720" s="1" t="s">
        <v>20250</v>
      </c>
      <c r="F1720" s="1" t="s">
        <v>20251</v>
      </c>
      <c r="G1720" s="1" t="s">
        <v>20252</v>
      </c>
      <c r="H1720" s="1" t="s">
        <v>20253</v>
      </c>
      <c r="I1720" s="1" t="s">
        <v>20254</v>
      </c>
      <c r="J1720" s="1" t="s">
        <v>20255</v>
      </c>
      <c r="K1720" s="1" t="s">
        <v>20256</v>
      </c>
      <c r="L1720" s="1" t="s">
        <v>20257</v>
      </c>
      <c r="M1720" s="1" t="s">
        <v>20258</v>
      </c>
      <c r="N1720" s="1" t="s">
        <v>20259</v>
      </c>
      <c r="O1720" s="1" t="s">
        <v>20260</v>
      </c>
      <c r="P1720" s="1" t="s">
        <v>20247</v>
      </c>
    </row>
    <row r="1721" spans="1:16" ht="15" customHeight="1">
      <c r="A1721" s="44">
        <v>1720</v>
      </c>
      <c r="B1721" s="1" t="s">
        <v>20261</v>
      </c>
      <c r="C1721" s="1" t="s">
        <v>20262</v>
      </c>
      <c r="D1721" s="1" t="s">
        <v>20263</v>
      </c>
      <c r="E1721" s="1" t="s">
        <v>20264</v>
      </c>
      <c r="F1721" s="1" t="s">
        <v>20265</v>
      </c>
      <c r="G1721" s="1" t="s">
        <v>20266</v>
      </c>
      <c r="H1721" s="1" t="s">
        <v>20267</v>
      </c>
      <c r="I1721" s="1" t="s">
        <v>20268</v>
      </c>
      <c r="J1721" s="1" t="s">
        <v>20269</v>
      </c>
      <c r="K1721" s="1" t="s">
        <v>20270</v>
      </c>
      <c r="L1721" s="1" t="s">
        <v>20271</v>
      </c>
      <c r="M1721" s="1" t="s">
        <v>20272</v>
      </c>
      <c r="N1721" s="1" t="s">
        <v>20273</v>
      </c>
      <c r="O1721" s="1" t="s">
        <v>20274</v>
      </c>
      <c r="P1721" s="1" t="s">
        <v>20261</v>
      </c>
    </row>
    <row r="1722" spans="1:16" ht="15" customHeight="1">
      <c r="A1722" s="44">
        <v>1721</v>
      </c>
      <c r="B1722" s="1" t="s">
        <v>20275</v>
      </c>
      <c r="C1722" s="1" t="s">
        <v>20276</v>
      </c>
      <c r="D1722" s="1" t="s">
        <v>20277</v>
      </c>
      <c r="E1722" s="1" t="s">
        <v>20278</v>
      </c>
      <c r="F1722" s="1" t="s">
        <v>20279</v>
      </c>
      <c r="G1722" s="1" t="s">
        <v>20280</v>
      </c>
      <c r="H1722" s="1" t="s">
        <v>20281</v>
      </c>
      <c r="I1722" s="1" t="s">
        <v>20282</v>
      </c>
      <c r="J1722" s="1" t="s">
        <v>20283</v>
      </c>
      <c r="K1722" s="1" t="s">
        <v>20284</v>
      </c>
      <c r="L1722" s="1" t="s">
        <v>20285</v>
      </c>
      <c r="M1722" s="1" t="s">
        <v>20286</v>
      </c>
      <c r="N1722" s="1" t="s">
        <v>20287</v>
      </c>
      <c r="O1722" s="1" t="s">
        <v>20288</v>
      </c>
      <c r="P1722" s="1" t="s">
        <v>20275</v>
      </c>
    </row>
    <row r="1723" spans="1:16" ht="15" customHeight="1">
      <c r="A1723" s="44">
        <v>1722</v>
      </c>
      <c r="B1723" s="1" t="s">
        <v>20289</v>
      </c>
      <c r="C1723" s="1" t="s">
        <v>20290</v>
      </c>
      <c r="D1723" s="1" t="s">
        <v>20291</v>
      </c>
      <c r="E1723" s="1" t="s">
        <v>20292</v>
      </c>
      <c r="F1723" s="1" t="s">
        <v>20293</v>
      </c>
      <c r="G1723" s="1" t="s">
        <v>20294</v>
      </c>
      <c r="H1723" s="1" t="s">
        <v>20295</v>
      </c>
      <c r="I1723" s="1" t="s">
        <v>20296</v>
      </c>
      <c r="J1723" s="1" t="s">
        <v>20297</v>
      </c>
      <c r="K1723" s="1" t="s">
        <v>20298</v>
      </c>
      <c r="L1723" s="1" t="s">
        <v>20299</v>
      </c>
      <c r="M1723" s="1" t="s">
        <v>20300</v>
      </c>
      <c r="N1723" s="1" t="s">
        <v>20301</v>
      </c>
      <c r="O1723" s="1" t="s">
        <v>20302</v>
      </c>
      <c r="P1723" s="1" t="s">
        <v>20289</v>
      </c>
    </row>
    <row r="1724" spans="1:16" ht="15" customHeight="1">
      <c r="A1724" s="44">
        <v>1723</v>
      </c>
      <c r="B1724" s="1" t="s">
        <v>20303</v>
      </c>
      <c r="C1724" s="1" t="s">
        <v>20304</v>
      </c>
      <c r="D1724" s="1" t="s">
        <v>20305</v>
      </c>
      <c r="E1724" s="1" t="s">
        <v>20306</v>
      </c>
      <c r="F1724" s="1" t="s">
        <v>20307</v>
      </c>
      <c r="G1724" s="1" t="s">
        <v>20308</v>
      </c>
      <c r="H1724" s="1" t="s">
        <v>20309</v>
      </c>
      <c r="I1724" s="1" t="s">
        <v>20310</v>
      </c>
      <c r="J1724" s="1" t="s">
        <v>20311</v>
      </c>
      <c r="K1724" s="1" t="s">
        <v>20312</v>
      </c>
      <c r="L1724" s="1" t="s">
        <v>20313</v>
      </c>
      <c r="M1724" s="1" t="s">
        <v>20314</v>
      </c>
      <c r="N1724" s="1" t="s">
        <v>20315</v>
      </c>
      <c r="O1724" s="1" t="s">
        <v>20316</v>
      </c>
      <c r="P1724" s="1" t="s">
        <v>20303</v>
      </c>
    </row>
    <row r="1725" spans="1:16" ht="15" customHeight="1">
      <c r="A1725" s="44">
        <v>1724</v>
      </c>
      <c r="B1725" s="1" t="s">
        <v>20317</v>
      </c>
      <c r="C1725" s="1" t="s">
        <v>20318</v>
      </c>
      <c r="D1725" s="1" t="s">
        <v>20319</v>
      </c>
      <c r="E1725" s="1" t="s">
        <v>20320</v>
      </c>
      <c r="F1725" s="1" t="s">
        <v>20321</v>
      </c>
      <c r="G1725" s="1" t="s">
        <v>20322</v>
      </c>
      <c r="H1725" s="1" t="s">
        <v>20323</v>
      </c>
      <c r="I1725" s="1" t="s">
        <v>20324</v>
      </c>
      <c r="J1725" s="1" t="s">
        <v>20325</v>
      </c>
      <c r="K1725" s="1" t="s">
        <v>20326</v>
      </c>
      <c r="L1725" s="1" t="s">
        <v>20327</v>
      </c>
      <c r="M1725" s="1" t="s">
        <v>20328</v>
      </c>
      <c r="N1725" s="1" t="s">
        <v>20329</v>
      </c>
      <c r="O1725" s="1" t="s">
        <v>20330</v>
      </c>
      <c r="P1725" s="1" t="s">
        <v>20317</v>
      </c>
    </row>
    <row r="1726" spans="1:16" ht="15" customHeight="1">
      <c r="A1726" s="44">
        <v>1725</v>
      </c>
      <c r="B1726" s="1" t="s">
        <v>20331</v>
      </c>
      <c r="C1726" s="1" t="s">
        <v>20332</v>
      </c>
      <c r="D1726" s="1" t="s">
        <v>20333</v>
      </c>
      <c r="E1726" s="1" t="s">
        <v>20334</v>
      </c>
      <c r="F1726" s="1" t="s">
        <v>20335</v>
      </c>
      <c r="G1726" s="1" t="s">
        <v>20336</v>
      </c>
      <c r="H1726" s="1" t="s">
        <v>20337</v>
      </c>
      <c r="I1726" s="1" t="s">
        <v>20338</v>
      </c>
      <c r="J1726" s="1" t="s">
        <v>20339</v>
      </c>
      <c r="K1726" s="1" t="s">
        <v>20340</v>
      </c>
      <c r="L1726" s="1" t="s">
        <v>20341</v>
      </c>
      <c r="M1726" s="1" t="s">
        <v>20342</v>
      </c>
      <c r="N1726" s="1" t="s">
        <v>20343</v>
      </c>
      <c r="O1726" s="1" t="s">
        <v>20344</v>
      </c>
      <c r="P1726" s="1" t="s">
        <v>20331</v>
      </c>
    </row>
    <row r="1727" spans="1:16" ht="15" customHeight="1">
      <c r="A1727" s="44">
        <v>1726</v>
      </c>
      <c r="B1727" s="1" t="s">
        <v>20345</v>
      </c>
      <c r="C1727" s="1" t="s">
        <v>20346</v>
      </c>
      <c r="D1727" s="1" t="s">
        <v>20347</v>
      </c>
      <c r="E1727" s="1" t="s">
        <v>20348</v>
      </c>
      <c r="F1727" s="1" t="s">
        <v>20321</v>
      </c>
      <c r="G1727" s="1" t="s">
        <v>20349</v>
      </c>
      <c r="H1727" s="1" t="s">
        <v>20350</v>
      </c>
      <c r="I1727" s="1" t="s">
        <v>20351</v>
      </c>
      <c r="J1727" s="1" t="s">
        <v>20352</v>
      </c>
      <c r="K1727" s="1" t="s">
        <v>20353</v>
      </c>
      <c r="L1727" s="1" t="s">
        <v>20354</v>
      </c>
      <c r="M1727" s="1" t="s">
        <v>20355</v>
      </c>
      <c r="N1727" s="1" t="s">
        <v>20356</v>
      </c>
      <c r="O1727" s="1" t="s">
        <v>20357</v>
      </c>
      <c r="P1727" s="1" t="s">
        <v>20345</v>
      </c>
    </row>
    <row r="1728" spans="1:16" ht="15" customHeight="1">
      <c r="A1728" s="44">
        <v>1727</v>
      </c>
      <c r="B1728" s="1" t="s">
        <v>20358</v>
      </c>
      <c r="C1728" s="1" t="s">
        <v>20359</v>
      </c>
      <c r="D1728" s="1" t="s">
        <v>20360</v>
      </c>
      <c r="E1728" s="1" t="s">
        <v>20361</v>
      </c>
      <c r="F1728" s="1" t="s">
        <v>20362</v>
      </c>
      <c r="G1728" s="1" t="s">
        <v>20363</v>
      </c>
      <c r="H1728" s="1" t="s">
        <v>20364</v>
      </c>
      <c r="I1728" s="1" t="s">
        <v>20365</v>
      </c>
      <c r="J1728" s="1" t="s">
        <v>20366</v>
      </c>
      <c r="K1728" s="1" t="s">
        <v>20367</v>
      </c>
      <c r="L1728" s="1" t="s">
        <v>20368</v>
      </c>
      <c r="M1728" s="1" t="s">
        <v>20369</v>
      </c>
      <c r="N1728" s="1" t="s">
        <v>20370</v>
      </c>
      <c r="O1728" s="1" t="s">
        <v>20371</v>
      </c>
      <c r="P1728" s="1" t="s">
        <v>20358</v>
      </c>
    </row>
    <row r="1729" spans="1:16" ht="15" customHeight="1">
      <c r="A1729" s="44">
        <v>1728</v>
      </c>
      <c r="B1729" s="1" t="s">
        <v>20372</v>
      </c>
      <c r="C1729" s="1" t="s">
        <v>20373</v>
      </c>
      <c r="D1729" s="1" t="s">
        <v>20374</v>
      </c>
      <c r="E1729" s="1" t="s">
        <v>20375</v>
      </c>
      <c r="F1729" s="1" t="s">
        <v>20376</v>
      </c>
      <c r="G1729" s="1" t="s">
        <v>20377</v>
      </c>
      <c r="H1729" s="1" t="s">
        <v>20378</v>
      </c>
      <c r="I1729" s="1" t="s">
        <v>20379</v>
      </c>
      <c r="J1729" s="1" t="s">
        <v>20380</v>
      </c>
      <c r="K1729" s="1" t="s">
        <v>20381</v>
      </c>
      <c r="L1729" s="1" t="s">
        <v>20382</v>
      </c>
      <c r="M1729" s="1" t="s">
        <v>20383</v>
      </c>
      <c r="N1729" s="1" t="s">
        <v>20384</v>
      </c>
      <c r="O1729" s="1" t="s">
        <v>20385</v>
      </c>
      <c r="P1729" s="1" t="s">
        <v>20372</v>
      </c>
    </row>
    <row r="1730" spans="1:16" ht="15" customHeight="1">
      <c r="A1730" s="44">
        <v>1729</v>
      </c>
      <c r="B1730" s="1" t="s">
        <v>20386</v>
      </c>
      <c r="C1730" s="1" t="s">
        <v>20387</v>
      </c>
      <c r="D1730" s="1" t="s">
        <v>20388</v>
      </c>
      <c r="E1730" s="1" t="s">
        <v>20389</v>
      </c>
      <c r="F1730" s="1" t="s">
        <v>20390</v>
      </c>
      <c r="G1730" s="1" t="s">
        <v>20391</v>
      </c>
      <c r="H1730" s="1" t="s">
        <v>20392</v>
      </c>
      <c r="I1730" s="1" t="s">
        <v>20393</v>
      </c>
      <c r="J1730" s="1" t="s">
        <v>20394</v>
      </c>
      <c r="K1730" s="1" t="s">
        <v>20395</v>
      </c>
      <c r="L1730" s="1" t="s">
        <v>20396</v>
      </c>
      <c r="M1730" s="1" t="s">
        <v>20397</v>
      </c>
      <c r="N1730" s="1" t="s">
        <v>20398</v>
      </c>
      <c r="O1730" s="1" t="s">
        <v>20399</v>
      </c>
      <c r="P1730" s="1" t="s">
        <v>20386</v>
      </c>
    </row>
    <row r="1731" spans="1:16" ht="15" customHeight="1">
      <c r="A1731" s="44">
        <v>1730</v>
      </c>
      <c r="B1731" s="1" t="s">
        <v>20400</v>
      </c>
      <c r="C1731" s="1" t="s">
        <v>20401</v>
      </c>
      <c r="D1731" s="1" t="s">
        <v>20402</v>
      </c>
      <c r="E1731" s="1" t="s">
        <v>20403</v>
      </c>
      <c r="F1731" s="1" t="s">
        <v>20404</v>
      </c>
      <c r="G1731" s="1" t="s">
        <v>20405</v>
      </c>
      <c r="H1731" s="1" t="s">
        <v>20406</v>
      </c>
      <c r="I1731" s="1" t="s">
        <v>20407</v>
      </c>
      <c r="J1731" s="1" t="s">
        <v>20408</v>
      </c>
      <c r="K1731" s="1" t="s">
        <v>20409</v>
      </c>
      <c r="L1731" s="1" t="s">
        <v>20410</v>
      </c>
      <c r="M1731" s="1" t="s">
        <v>20411</v>
      </c>
      <c r="N1731" s="1" t="s">
        <v>20412</v>
      </c>
      <c r="O1731" s="1" t="s">
        <v>20413</v>
      </c>
      <c r="P1731" s="1" t="s">
        <v>20400</v>
      </c>
    </row>
    <row r="1732" spans="1:16" ht="15" customHeight="1">
      <c r="A1732" s="44">
        <v>1731</v>
      </c>
      <c r="B1732" s="1" t="s">
        <v>20414</v>
      </c>
      <c r="C1732" s="1" t="s">
        <v>20415</v>
      </c>
      <c r="D1732" s="1" t="s">
        <v>20416</v>
      </c>
      <c r="E1732" s="1" t="s">
        <v>20417</v>
      </c>
      <c r="F1732" s="1" t="s">
        <v>20418</v>
      </c>
      <c r="G1732" s="1" t="s">
        <v>20419</v>
      </c>
      <c r="H1732" s="1" t="s">
        <v>20420</v>
      </c>
      <c r="I1732" s="1" t="s">
        <v>20421</v>
      </c>
      <c r="J1732" s="1" t="s">
        <v>20422</v>
      </c>
      <c r="K1732" s="1" t="s">
        <v>20423</v>
      </c>
      <c r="L1732" s="1" t="s">
        <v>20424</v>
      </c>
      <c r="M1732" s="1" t="s">
        <v>20425</v>
      </c>
      <c r="N1732" s="1" t="s">
        <v>20425</v>
      </c>
      <c r="O1732" s="1" t="s">
        <v>20426</v>
      </c>
      <c r="P1732" s="1" t="s">
        <v>20414</v>
      </c>
    </row>
    <row r="1733" spans="1:16" ht="15" customHeight="1">
      <c r="A1733" s="44">
        <v>1732</v>
      </c>
      <c r="B1733" s="1" t="s">
        <v>20427</v>
      </c>
      <c r="C1733" s="1" t="s">
        <v>20428</v>
      </c>
      <c r="D1733" s="1" t="s">
        <v>20429</v>
      </c>
      <c r="E1733" s="1" t="s">
        <v>20430</v>
      </c>
      <c r="F1733" s="1" t="s">
        <v>20431</v>
      </c>
      <c r="G1733" s="1" t="s">
        <v>20432</v>
      </c>
      <c r="H1733" s="1" t="s">
        <v>20433</v>
      </c>
      <c r="I1733" s="1" t="s">
        <v>20434</v>
      </c>
      <c r="J1733" s="1" t="s">
        <v>20435</v>
      </c>
      <c r="K1733" s="1" t="s">
        <v>20436</v>
      </c>
      <c r="L1733" s="1" t="s">
        <v>20437</v>
      </c>
      <c r="M1733" s="1" t="s">
        <v>20438</v>
      </c>
      <c r="N1733" s="1" t="s">
        <v>20439</v>
      </c>
      <c r="O1733" s="1" t="s">
        <v>20440</v>
      </c>
      <c r="P1733" s="1" t="s">
        <v>20427</v>
      </c>
    </row>
    <row r="1734" spans="1:16" ht="15" customHeight="1">
      <c r="A1734" s="44">
        <v>1733</v>
      </c>
      <c r="B1734" s="1" t="s">
        <v>20441</v>
      </c>
      <c r="C1734" s="1" t="s">
        <v>20442</v>
      </c>
      <c r="D1734" s="1" t="s">
        <v>20443</v>
      </c>
      <c r="E1734" s="1" t="s">
        <v>20444</v>
      </c>
      <c r="F1734" s="1" t="s">
        <v>20445</v>
      </c>
      <c r="G1734" s="1" t="s">
        <v>20446</v>
      </c>
      <c r="H1734" s="1" t="s">
        <v>20447</v>
      </c>
      <c r="I1734" s="1" t="s">
        <v>20448</v>
      </c>
      <c r="J1734" s="1" t="s">
        <v>20449</v>
      </c>
      <c r="K1734" s="1" t="s">
        <v>20450</v>
      </c>
      <c r="L1734" s="1" t="s">
        <v>20451</v>
      </c>
      <c r="M1734" s="1" t="s">
        <v>20452</v>
      </c>
      <c r="N1734" s="1" t="s">
        <v>20453</v>
      </c>
      <c r="O1734" s="1" t="s">
        <v>20454</v>
      </c>
      <c r="P1734" s="1" t="s">
        <v>20441</v>
      </c>
    </row>
    <row r="1735" spans="1:16" ht="15" customHeight="1">
      <c r="A1735" s="44">
        <v>1734</v>
      </c>
      <c r="B1735" s="1" t="s">
        <v>20455</v>
      </c>
      <c r="C1735" s="1" t="s">
        <v>20456</v>
      </c>
      <c r="D1735" s="1" t="s">
        <v>20457</v>
      </c>
      <c r="E1735" s="1" t="s">
        <v>20458</v>
      </c>
      <c r="F1735" s="1" t="s">
        <v>20459</v>
      </c>
      <c r="G1735" s="1" t="s">
        <v>20460</v>
      </c>
      <c r="H1735" s="1" t="s">
        <v>20461</v>
      </c>
      <c r="I1735" s="1" t="s">
        <v>20462</v>
      </c>
      <c r="J1735" s="1" t="s">
        <v>20463</v>
      </c>
      <c r="K1735" s="1" t="s">
        <v>20464</v>
      </c>
      <c r="L1735" s="1" t="s">
        <v>20465</v>
      </c>
      <c r="M1735" s="1" t="s">
        <v>20466</v>
      </c>
      <c r="N1735" s="1" t="s">
        <v>20467</v>
      </c>
      <c r="O1735" s="1" t="s">
        <v>20468</v>
      </c>
      <c r="P1735" s="1" t="s">
        <v>20455</v>
      </c>
    </row>
    <row r="1736" spans="1:16" ht="15" customHeight="1">
      <c r="A1736" s="44">
        <v>1735</v>
      </c>
      <c r="B1736" s="1" t="s">
        <v>20469</v>
      </c>
      <c r="C1736" s="1" t="s">
        <v>20470</v>
      </c>
      <c r="D1736" s="1" t="s">
        <v>20471</v>
      </c>
      <c r="E1736" s="1" t="s">
        <v>20472</v>
      </c>
      <c r="F1736" s="1" t="s">
        <v>20473</v>
      </c>
      <c r="G1736" s="1" t="s">
        <v>20474</v>
      </c>
      <c r="H1736" s="1" t="s">
        <v>20475</v>
      </c>
      <c r="I1736" s="1" t="s">
        <v>20476</v>
      </c>
      <c r="J1736" s="1" t="s">
        <v>20477</v>
      </c>
      <c r="K1736" s="1" t="s">
        <v>20478</v>
      </c>
      <c r="L1736" s="1" t="s">
        <v>20479</v>
      </c>
      <c r="M1736" s="1" t="s">
        <v>20480</v>
      </c>
      <c r="N1736" s="1" t="s">
        <v>20480</v>
      </c>
      <c r="O1736" s="1" t="s">
        <v>20481</v>
      </c>
      <c r="P1736" s="1" t="s">
        <v>20469</v>
      </c>
    </row>
    <row r="1737" spans="1:16" ht="15" customHeight="1">
      <c r="A1737" s="44">
        <v>1736</v>
      </c>
      <c r="B1737" s="1" t="s">
        <v>20482</v>
      </c>
      <c r="C1737" s="1" t="s">
        <v>20483</v>
      </c>
      <c r="D1737" s="1" t="s">
        <v>20484</v>
      </c>
      <c r="E1737" s="1" t="s">
        <v>20485</v>
      </c>
      <c r="F1737" s="1" t="s">
        <v>20486</v>
      </c>
      <c r="G1737" s="1" t="s">
        <v>20487</v>
      </c>
      <c r="H1737" s="1" t="s">
        <v>20488</v>
      </c>
      <c r="I1737" s="1" t="s">
        <v>20489</v>
      </c>
      <c r="J1737" s="1" t="s">
        <v>20490</v>
      </c>
      <c r="K1737" s="1" t="s">
        <v>20491</v>
      </c>
      <c r="L1737" s="1" t="s">
        <v>20492</v>
      </c>
      <c r="M1737" s="1" t="s">
        <v>20493</v>
      </c>
      <c r="N1737" s="1" t="s">
        <v>20494</v>
      </c>
      <c r="O1737" s="1" t="s">
        <v>20495</v>
      </c>
      <c r="P1737" s="1" t="s">
        <v>20482</v>
      </c>
    </row>
    <row r="1738" spans="1:16" ht="15" customHeight="1">
      <c r="A1738" s="44">
        <v>1737</v>
      </c>
      <c r="B1738" s="1" t="s">
        <v>20496</v>
      </c>
      <c r="C1738" s="1" t="s">
        <v>20497</v>
      </c>
      <c r="D1738" s="1" t="s">
        <v>20498</v>
      </c>
      <c r="E1738" s="1" t="s">
        <v>20499</v>
      </c>
      <c r="F1738" s="1" t="s">
        <v>20500</v>
      </c>
      <c r="G1738" s="1" t="s">
        <v>20501</v>
      </c>
      <c r="H1738" s="1" t="s">
        <v>20502</v>
      </c>
      <c r="I1738" s="1" t="s">
        <v>20503</v>
      </c>
      <c r="J1738" s="1" t="s">
        <v>20504</v>
      </c>
      <c r="K1738" s="1" t="s">
        <v>20505</v>
      </c>
      <c r="L1738" s="1" t="s">
        <v>20506</v>
      </c>
      <c r="M1738" s="1" t="s">
        <v>20507</v>
      </c>
      <c r="N1738" s="1" t="s">
        <v>20508</v>
      </c>
      <c r="O1738" s="1" t="s">
        <v>20509</v>
      </c>
      <c r="P1738" s="1" t="s">
        <v>20496</v>
      </c>
    </row>
    <row r="1739" spans="1:16" ht="15" customHeight="1">
      <c r="A1739" s="44">
        <v>1738</v>
      </c>
      <c r="B1739" s="1" t="s">
        <v>20510</v>
      </c>
      <c r="C1739" s="1" t="s">
        <v>20511</v>
      </c>
      <c r="D1739" s="1" t="s">
        <v>20512</v>
      </c>
      <c r="E1739" s="1" t="s">
        <v>20513</v>
      </c>
      <c r="F1739" s="1" t="s">
        <v>20514</v>
      </c>
      <c r="G1739" s="1" t="s">
        <v>20515</v>
      </c>
      <c r="H1739" s="1" t="s">
        <v>20516</v>
      </c>
      <c r="I1739" s="1" t="s">
        <v>20517</v>
      </c>
      <c r="J1739" s="1" t="s">
        <v>20518</v>
      </c>
      <c r="K1739" s="1" t="s">
        <v>20519</v>
      </c>
      <c r="L1739" s="1" t="s">
        <v>20520</v>
      </c>
      <c r="M1739" s="1" t="s">
        <v>20521</v>
      </c>
      <c r="N1739" s="1" t="s">
        <v>20522</v>
      </c>
      <c r="O1739" s="1" t="s">
        <v>20523</v>
      </c>
      <c r="P1739" s="1" t="s">
        <v>20510</v>
      </c>
    </row>
    <row r="1740" spans="1:16" ht="15" customHeight="1">
      <c r="A1740" s="44">
        <v>1739</v>
      </c>
      <c r="B1740" s="1" t="s">
        <v>20524</v>
      </c>
      <c r="C1740" s="1" t="s">
        <v>20525</v>
      </c>
      <c r="D1740" s="1" t="s">
        <v>20526</v>
      </c>
      <c r="E1740" s="1" t="s">
        <v>20527</v>
      </c>
      <c r="F1740" s="1" t="s">
        <v>20528</v>
      </c>
      <c r="G1740" s="1" t="s">
        <v>20529</v>
      </c>
      <c r="H1740" s="1" t="s">
        <v>20530</v>
      </c>
      <c r="I1740" s="1" t="s">
        <v>20531</v>
      </c>
      <c r="J1740" s="1" t="s">
        <v>20532</v>
      </c>
      <c r="K1740" s="1" t="s">
        <v>20533</v>
      </c>
      <c r="L1740" s="1" t="s">
        <v>20534</v>
      </c>
      <c r="M1740" s="1" t="s">
        <v>20535</v>
      </c>
      <c r="N1740" s="1" t="s">
        <v>20536</v>
      </c>
      <c r="O1740" s="1" t="s">
        <v>20537</v>
      </c>
      <c r="P1740" s="1" t="s">
        <v>20524</v>
      </c>
    </row>
    <row r="1741" spans="1:16" ht="15" customHeight="1">
      <c r="A1741" s="44">
        <v>1740</v>
      </c>
      <c r="B1741" s="1" t="s">
        <v>20538</v>
      </c>
      <c r="C1741" s="1" t="s">
        <v>20538</v>
      </c>
      <c r="D1741" s="1" t="s">
        <v>20538</v>
      </c>
      <c r="E1741" s="1" t="s">
        <v>20539</v>
      </c>
      <c r="F1741" s="1" t="s">
        <v>20538</v>
      </c>
      <c r="G1741" s="1" t="s">
        <v>20538</v>
      </c>
      <c r="H1741" s="1" t="s">
        <v>20540</v>
      </c>
      <c r="I1741" s="1" t="s">
        <v>20538</v>
      </c>
      <c r="J1741" s="1" t="s">
        <v>20538</v>
      </c>
      <c r="K1741" s="1" t="s">
        <v>20538</v>
      </c>
      <c r="L1741" s="1" t="s">
        <v>20538</v>
      </c>
      <c r="M1741" s="1" t="s">
        <v>20538</v>
      </c>
      <c r="N1741" s="1" t="s">
        <v>20538</v>
      </c>
      <c r="O1741" s="1" t="s">
        <v>20538</v>
      </c>
      <c r="P1741" s="1" t="s">
        <v>20538</v>
      </c>
    </row>
    <row r="1742" spans="1:16" ht="15" customHeight="1">
      <c r="A1742" s="44">
        <v>1741</v>
      </c>
      <c r="B1742" s="1" t="s">
        <v>20541</v>
      </c>
      <c r="C1742" s="1" t="s">
        <v>20542</v>
      </c>
      <c r="D1742" s="1" t="s">
        <v>20543</v>
      </c>
      <c r="E1742" s="1" t="s">
        <v>20544</v>
      </c>
      <c r="F1742" s="1" t="s">
        <v>20545</v>
      </c>
      <c r="G1742" s="1" t="s">
        <v>20546</v>
      </c>
      <c r="H1742" s="1" t="s">
        <v>20547</v>
      </c>
      <c r="I1742" s="1" t="s">
        <v>20548</v>
      </c>
      <c r="J1742" s="1" t="s">
        <v>20549</v>
      </c>
      <c r="K1742" s="1" t="s">
        <v>20550</v>
      </c>
      <c r="L1742" s="1" t="s">
        <v>20551</v>
      </c>
      <c r="M1742" s="1" t="s">
        <v>20541</v>
      </c>
      <c r="N1742" s="1" t="s">
        <v>20552</v>
      </c>
      <c r="O1742" s="1" t="s">
        <v>20553</v>
      </c>
      <c r="P1742" s="1" t="s">
        <v>20541</v>
      </c>
    </row>
    <row r="1743" spans="1:16" ht="15" customHeight="1">
      <c r="A1743" s="44">
        <v>1742</v>
      </c>
      <c r="B1743" s="1" t="s">
        <v>20554</v>
      </c>
      <c r="C1743" s="1" t="s">
        <v>20555</v>
      </c>
      <c r="D1743" s="1" t="s">
        <v>20556</v>
      </c>
      <c r="E1743" s="1" t="s">
        <v>20557</v>
      </c>
      <c r="F1743" s="1" t="s">
        <v>20558</v>
      </c>
      <c r="G1743" s="1" t="s">
        <v>20559</v>
      </c>
      <c r="H1743" s="1" t="s">
        <v>20560</v>
      </c>
      <c r="I1743" s="1" t="s">
        <v>20561</v>
      </c>
      <c r="J1743" s="1" t="s">
        <v>20562</v>
      </c>
      <c r="K1743" s="1" t="s">
        <v>20563</v>
      </c>
      <c r="L1743" s="1" t="s">
        <v>20564</v>
      </c>
      <c r="M1743" s="1" t="s">
        <v>20564</v>
      </c>
      <c r="N1743" s="1" t="s">
        <v>20564</v>
      </c>
      <c r="O1743" s="1" t="s">
        <v>20565</v>
      </c>
      <c r="P1743" s="1" t="s">
        <v>20554</v>
      </c>
    </row>
    <row r="1744" spans="1:16" ht="15" customHeight="1">
      <c r="A1744" s="44">
        <v>1743</v>
      </c>
      <c r="B1744" s="1" t="s">
        <v>20566</v>
      </c>
      <c r="C1744" s="1" t="s">
        <v>20566</v>
      </c>
      <c r="D1744" s="1" t="s">
        <v>20566</v>
      </c>
      <c r="E1744" s="1" t="s">
        <v>20566</v>
      </c>
      <c r="F1744" s="1" t="s">
        <v>20566</v>
      </c>
      <c r="G1744" s="1" t="s">
        <v>20566</v>
      </c>
      <c r="H1744" s="1" t="s">
        <v>20566</v>
      </c>
      <c r="I1744" s="1" t="s">
        <v>20566</v>
      </c>
      <c r="J1744" s="1" t="s">
        <v>20566</v>
      </c>
      <c r="K1744" s="1" t="s">
        <v>20567</v>
      </c>
      <c r="L1744" s="1" t="s">
        <v>20566</v>
      </c>
      <c r="M1744" s="1" t="s">
        <v>20566</v>
      </c>
      <c r="N1744" s="1" t="s">
        <v>20566</v>
      </c>
      <c r="O1744" s="1" t="s">
        <v>20566</v>
      </c>
      <c r="P1744" s="1" t="s">
        <v>20566</v>
      </c>
    </row>
    <row r="1745" spans="1:16" ht="15" customHeight="1">
      <c r="A1745" s="44">
        <v>1744</v>
      </c>
      <c r="B1745" s="1" t="s">
        <v>20568</v>
      </c>
      <c r="C1745" s="1" t="s">
        <v>20569</v>
      </c>
      <c r="D1745" s="1" t="s">
        <v>20570</v>
      </c>
      <c r="E1745" s="1" t="s">
        <v>20571</v>
      </c>
      <c r="F1745" s="1" t="s">
        <v>20572</v>
      </c>
      <c r="G1745" s="1" t="s">
        <v>20573</v>
      </c>
      <c r="H1745" s="1" t="s">
        <v>20574</v>
      </c>
      <c r="I1745" s="1" t="s">
        <v>20572</v>
      </c>
      <c r="J1745" s="1" t="s">
        <v>20575</v>
      </c>
      <c r="K1745" s="1" t="s">
        <v>20576</v>
      </c>
      <c r="L1745" s="1" t="s">
        <v>20577</v>
      </c>
      <c r="M1745" s="1" t="s">
        <v>20578</v>
      </c>
      <c r="N1745" s="1" t="s">
        <v>20579</v>
      </c>
      <c r="O1745" s="1" t="s">
        <v>20580</v>
      </c>
      <c r="P1745" s="1" t="s">
        <v>20568</v>
      </c>
    </row>
    <row r="1746" spans="1:16" ht="15" customHeight="1">
      <c r="A1746" s="44">
        <v>1745</v>
      </c>
      <c r="B1746" s="1" t="s">
        <v>20581</v>
      </c>
      <c r="C1746" s="1" t="s">
        <v>20581</v>
      </c>
      <c r="D1746" s="1" t="s">
        <v>20581</v>
      </c>
      <c r="E1746" s="1" t="s">
        <v>20581</v>
      </c>
      <c r="F1746" s="1" t="s">
        <v>20581</v>
      </c>
      <c r="G1746" s="1" t="s">
        <v>20581</v>
      </c>
      <c r="H1746" s="1" t="s">
        <v>20581</v>
      </c>
      <c r="I1746" s="1" t="s">
        <v>20581</v>
      </c>
      <c r="J1746" s="1" t="s">
        <v>20581</v>
      </c>
      <c r="K1746" s="1" t="s">
        <v>20582</v>
      </c>
      <c r="L1746" s="1" t="s">
        <v>20581</v>
      </c>
      <c r="M1746" s="1" t="s">
        <v>20581</v>
      </c>
      <c r="N1746" s="1" t="s">
        <v>20581</v>
      </c>
      <c r="O1746" s="1" t="s">
        <v>20581</v>
      </c>
      <c r="P1746" s="1" t="s">
        <v>20581</v>
      </c>
    </row>
    <row r="1747" spans="1:16" ht="15" customHeight="1">
      <c r="A1747" s="44">
        <v>1746</v>
      </c>
      <c r="B1747" s="1" t="s">
        <v>20583</v>
      </c>
      <c r="C1747" s="1" t="s">
        <v>20584</v>
      </c>
      <c r="D1747" s="1" t="s">
        <v>20585</v>
      </c>
      <c r="E1747" s="1" t="s">
        <v>20586</v>
      </c>
      <c r="F1747" s="1" t="s">
        <v>20587</v>
      </c>
      <c r="G1747" s="1" t="s">
        <v>20588</v>
      </c>
      <c r="H1747" s="1" t="s">
        <v>20589</v>
      </c>
      <c r="I1747" s="1" t="s">
        <v>20590</v>
      </c>
      <c r="J1747" s="1" t="s">
        <v>20591</v>
      </c>
      <c r="K1747" s="1" t="s">
        <v>20592</v>
      </c>
      <c r="L1747" s="1" t="s">
        <v>20593</v>
      </c>
      <c r="M1747" s="1" t="s">
        <v>20594</v>
      </c>
      <c r="N1747" s="1" t="s">
        <v>20595</v>
      </c>
      <c r="O1747" s="1" t="s">
        <v>20596</v>
      </c>
      <c r="P1747" s="1" t="s">
        <v>20583</v>
      </c>
    </row>
    <row r="1748" spans="1:16" ht="15" customHeight="1">
      <c r="A1748" s="44">
        <v>1747</v>
      </c>
      <c r="B1748" s="1" t="s">
        <v>20597</v>
      </c>
      <c r="C1748" s="1" t="s">
        <v>20598</v>
      </c>
      <c r="D1748" s="1" t="s">
        <v>20599</v>
      </c>
      <c r="E1748" s="1" t="s">
        <v>20597</v>
      </c>
      <c r="F1748" s="1" t="s">
        <v>20600</v>
      </c>
      <c r="G1748" s="1" t="s">
        <v>20601</v>
      </c>
      <c r="H1748" s="1" t="s">
        <v>20602</v>
      </c>
      <c r="I1748" s="1" t="s">
        <v>20603</v>
      </c>
      <c r="J1748" s="1" t="s">
        <v>20604</v>
      </c>
      <c r="K1748" s="1" t="s">
        <v>20605</v>
      </c>
      <c r="L1748" s="1" t="s">
        <v>20606</v>
      </c>
      <c r="M1748" s="1" t="s">
        <v>20606</v>
      </c>
      <c r="N1748" s="1" t="s">
        <v>20607</v>
      </c>
      <c r="O1748" s="1" t="s">
        <v>20608</v>
      </c>
      <c r="P1748" s="1" t="s">
        <v>20597</v>
      </c>
    </row>
    <row r="1749" spans="1:16" ht="15" customHeight="1">
      <c r="A1749" s="44">
        <v>1748</v>
      </c>
      <c r="B1749" s="1" t="s">
        <v>20609</v>
      </c>
      <c r="C1749" s="1" t="s">
        <v>20610</v>
      </c>
      <c r="D1749" s="1" t="s">
        <v>20611</v>
      </c>
      <c r="E1749" s="1" t="s">
        <v>20612</v>
      </c>
      <c r="F1749" s="1" t="s">
        <v>20613</v>
      </c>
      <c r="G1749" s="1" t="s">
        <v>20614</v>
      </c>
      <c r="H1749" s="1" t="s">
        <v>20615</v>
      </c>
      <c r="I1749" s="1" t="s">
        <v>20616</v>
      </c>
      <c r="J1749" s="1" t="s">
        <v>20617</v>
      </c>
      <c r="K1749" s="1" t="s">
        <v>20618</v>
      </c>
      <c r="L1749" s="1" t="s">
        <v>20619</v>
      </c>
      <c r="M1749" s="1" t="s">
        <v>20620</v>
      </c>
      <c r="N1749" s="1" t="s">
        <v>20621</v>
      </c>
      <c r="O1749" s="1" t="s">
        <v>20622</v>
      </c>
      <c r="P1749" s="1" t="s">
        <v>20609</v>
      </c>
    </row>
    <row r="1750" spans="1:16" ht="15" customHeight="1">
      <c r="A1750" s="44">
        <v>1749</v>
      </c>
      <c r="B1750" s="1" t="s">
        <v>1916</v>
      </c>
      <c r="C1750" s="1" t="s">
        <v>20623</v>
      </c>
      <c r="D1750" s="1" t="s">
        <v>20624</v>
      </c>
      <c r="E1750" s="1" t="s">
        <v>1911</v>
      </c>
      <c r="F1750" s="1" t="s">
        <v>17319</v>
      </c>
      <c r="G1750" s="1" t="s">
        <v>17320</v>
      </c>
      <c r="H1750" s="1" t="s">
        <v>20625</v>
      </c>
      <c r="I1750" s="1" t="s">
        <v>17321</v>
      </c>
      <c r="J1750" s="1" t="s">
        <v>1914</v>
      </c>
      <c r="K1750" s="1" t="s">
        <v>17322</v>
      </c>
      <c r="L1750" s="1" t="s">
        <v>1916</v>
      </c>
      <c r="M1750" s="1" t="s">
        <v>1916</v>
      </c>
      <c r="N1750" s="1" t="s">
        <v>1916</v>
      </c>
      <c r="O1750" s="1" t="s">
        <v>1917</v>
      </c>
      <c r="P1750" s="1" t="s">
        <v>1916</v>
      </c>
    </row>
    <row r="1751" spans="1:16" ht="15" customHeight="1">
      <c r="A1751" s="44">
        <v>1750</v>
      </c>
      <c r="B1751" s="1" t="s">
        <v>20626</v>
      </c>
      <c r="C1751" s="1" t="s">
        <v>20627</v>
      </c>
      <c r="D1751" s="1" t="s">
        <v>20628</v>
      </c>
      <c r="E1751" s="1" t="s">
        <v>20629</v>
      </c>
      <c r="F1751" s="1" t="s">
        <v>20630</v>
      </c>
      <c r="G1751" s="1" t="s">
        <v>20631</v>
      </c>
      <c r="H1751" s="1" t="s">
        <v>20632</v>
      </c>
      <c r="I1751" s="1" t="s">
        <v>20633</v>
      </c>
      <c r="J1751" s="1" t="s">
        <v>20634</v>
      </c>
      <c r="K1751" s="1" t="s">
        <v>20635</v>
      </c>
      <c r="L1751" s="1" t="s">
        <v>20636</v>
      </c>
      <c r="M1751" s="1" t="s">
        <v>20637</v>
      </c>
      <c r="N1751" s="1" t="s">
        <v>20637</v>
      </c>
      <c r="O1751" s="1" t="s">
        <v>20638</v>
      </c>
      <c r="P1751" s="1" t="s">
        <v>20626</v>
      </c>
    </row>
    <row r="1752" spans="1:16" ht="15" customHeight="1">
      <c r="A1752" s="44">
        <v>1751</v>
      </c>
      <c r="B1752" s="1" t="s">
        <v>20639</v>
      </c>
      <c r="C1752" s="1" t="s">
        <v>20640</v>
      </c>
      <c r="D1752" s="1" t="s">
        <v>20641</v>
      </c>
      <c r="E1752" s="1" t="s">
        <v>20642</v>
      </c>
      <c r="F1752" s="1" t="s">
        <v>20643</v>
      </c>
      <c r="G1752" s="1" t="s">
        <v>20644</v>
      </c>
      <c r="H1752" s="1" t="s">
        <v>20645</v>
      </c>
      <c r="I1752" s="1" t="s">
        <v>20646</v>
      </c>
      <c r="J1752" s="1" t="s">
        <v>20647</v>
      </c>
      <c r="K1752" s="1" t="s">
        <v>20648</v>
      </c>
      <c r="L1752" s="1" t="s">
        <v>20649</v>
      </c>
      <c r="M1752" s="1" t="s">
        <v>20650</v>
      </c>
      <c r="N1752" s="1" t="s">
        <v>20651</v>
      </c>
      <c r="O1752" s="1" t="s">
        <v>20652</v>
      </c>
      <c r="P1752" s="1" t="s">
        <v>20639</v>
      </c>
    </row>
    <row r="1753" spans="1:16" ht="15" customHeight="1">
      <c r="A1753" s="44">
        <v>1752</v>
      </c>
      <c r="B1753" s="1" t="s">
        <v>20653</v>
      </c>
      <c r="C1753" s="1" t="s">
        <v>20654</v>
      </c>
      <c r="D1753" s="1" t="s">
        <v>20655</v>
      </c>
      <c r="E1753" s="1" t="s">
        <v>20656</v>
      </c>
      <c r="F1753" s="1" t="s">
        <v>20657</v>
      </c>
      <c r="G1753" s="1" t="s">
        <v>20658</v>
      </c>
      <c r="H1753" s="1" t="s">
        <v>20659</v>
      </c>
      <c r="I1753" s="1" t="s">
        <v>20660</v>
      </c>
      <c r="J1753" s="1" t="s">
        <v>20661</v>
      </c>
      <c r="K1753" s="1" t="s">
        <v>20662</v>
      </c>
      <c r="L1753" s="1" t="s">
        <v>20663</v>
      </c>
      <c r="M1753" s="1" t="s">
        <v>20664</v>
      </c>
      <c r="N1753" s="1" t="s">
        <v>20665</v>
      </c>
      <c r="O1753" s="1" t="s">
        <v>20666</v>
      </c>
      <c r="P1753" s="1" t="s">
        <v>20653</v>
      </c>
    </row>
    <row r="1754" spans="1:16" ht="15" customHeight="1">
      <c r="A1754" s="44">
        <v>1753</v>
      </c>
      <c r="B1754" s="1" t="s">
        <v>20667</v>
      </c>
      <c r="C1754" s="1" t="s">
        <v>20668</v>
      </c>
      <c r="D1754" s="1" t="s">
        <v>20669</v>
      </c>
      <c r="E1754" s="1" t="s">
        <v>20670</v>
      </c>
      <c r="F1754" s="1" t="s">
        <v>20671</v>
      </c>
      <c r="G1754" s="1" t="s">
        <v>20672</v>
      </c>
      <c r="H1754" s="1" t="s">
        <v>20673</v>
      </c>
      <c r="I1754" s="1" t="s">
        <v>20674</v>
      </c>
      <c r="J1754" s="1" t="s">
        <v>20675</v>
      </c>
      <c r="K1754" s="1" t="s">
        <v>20676</v>
      </c>
      <c r="L1754" s="1" t="s">
        <v>20677</v>
      </c>
      <c r="M1754" s="1" t="s">
        <v>20678</v>
      </c>
      <c r="N1754" s="1" t="s">
        <v>20679</v>
      </c>
      <c r="O1754" s="1" t="s">
        <v>20680</v>
      </c>
      <c r="P1754" s="1" t="s">
        <v>20667</v>
      </c>
    </row>
    <row r="1755" spans="1:16" ht="15" customHeight="1">
      <c r="A1755" s="44">
        <v>1754</v>
      </c>
      <c r="B1755" s="1" t="s">
        <v>20681</v>
      </c>
      <c r="C1755" s="1" t="s">
        <v>20682</v>
      </c>
      <c r="D1755" s="1" t="s">
        <v>20683</v>
      </c>
      <c r="E1755" s="1" t="s">
        <v>20684</v>
      </c>
      <c r="F1755" s="1" t="s">
        <v>20685</v>
      </c>
      <c r="G1755" s="1" t="s">
        <v>20686</v>
      </c>
      <c r="H1755" s="1" t="s">
        <v>20687</v>
      </c>
      <c r="I1755" s="1" t="s">
        <v>20688</v>
      </c>
      <c r="J1755" s="1" t="s">
        <v>20689</v>
      </c>
      <c r="K1755" s="1" t="s">
        <v>20690</v>
      </c>
      <c r="L1755" s="1" t="s">
        <v>20691</v>
      </c>
      <c r="M1755" s="1" t="s">
        <v>20692</v>
      </c>
      <c r="N1755" s="1" t="s">
        <v>20693</v>
      </c>
      <c r="O1755" s="1" t="s">
        <v>20694</v>
      </c>
      <c r="P1755" s="1" t="s">
        <v>20681</v>
      </c>
    </row>
    <row r="1756" spans="1:16" ht="15" customHeight="1">
      <c r="A1756" s="44">
        <v>1755</v>
      </c>
      <c r="B1756" s="1" t="s">
        <v>20695</v>
      </c>
      <c r="C1756" s="1" t="s">
        <v>20696</v>
      </c>
      <c r="D1756" s="1" t="s">
        <v>20697</v>
      </c>
      <c r="E1756" s="1" t="s">
        <v>20698</v>
      </c>
      <c r="F1756" s="1" t="s">
        <v>20699</v>
      </c>
      <c r="G1756" s="1" t="s">
        <v>20700</v>
      </c>
      <c r="H1756" s="1" t="s">
        <v>20701</v>
      </c>
      <c r="I1756" s="1" t="s">
        <v>20702</v>
      </c>
      <c r="J1756" s="1" t="s">
        <v>20695</v>
      </c>
      <c r="K1756" s="1" t="s">
        <v>20703</v>
      </c>
      <c r="L1756" s="1" t="s">
        <v>20704</v>
      </c>
      <c r="M1756" s="1" t="s">
        <v>20705</v>
      </c>
      <c r="N1756" s="1" t="s">
        <v>20705</v>
      </c>
      <c r="O1756" s="1" t="s">
        <v>20706</v>
      </c>
      <c r="P1756" s="1" t="s">
        <v>20695</v>
      </c>
    </row>
    <row r="1757" spans="1:16" ht="15" customHeight="1">
      <c r="A1757" s="44">
        <v>1756</v>
      </c>
      <c r="B1757" s="1" t="s">
        <v>20707</v>
      </c>
      <c r="C1757" s="1" t="s">
        <v>20707</v>
      </c>
      <c r="D1757" s="1" t="s">
        <v>20707</v>
      </c>
      <c r="E1757" s="1" t="s">
        <v>20707</v>
      </c>
      <c r="F1757" s="1" t="s">
        <v>20707</v>
      </c>
      <c r="G1757" s="1" t="s">
        <v>20707</v>
      </c>
      <c r="H1757" s="1" t="s">
        <v>20707</v>
      </c>
      <c r="I1757" s="1" t="s">
        <v>20707</v>
      </c>
      <c r="J1757" s="1" t="s">
        <v>20707</v>
      </c>
      <c r="K1757" s="1" t="s">
        <v>20708</v>
      </c>
      <c r="L1757" s="1" t="s">
        <v>20707</v>
      </c>
      <c r="M1757" s="1" t="s">
        <v>20709</v>
      </c>
      <c r="N1757" s="1" t="s">
        <v>20707</v>
      </c>
      <c r="O1757" s="1" t="s">
        <v>20707</v>
      </c>
      <c r="P1757" s="1" t="s">
        <v>20707</v>
      </c>
    </row>
    <row r="1758" spans="1:16" ht="15" customHeight="1">
      <c r="A1758" s="44">
        <v>1757</v>
      </c>
      <c r="B1758" s="1" t="s">
        <v>20710</v>
      </c>
      <c r="C1758" s="1" t="s">
        <v>20711</v>
      </c>
      <c r="D1758" s="1" t="s">
        <v>20712</v>
      </c>
      <c r="E1758" s="1" t="s">
        <v>20713</v>
      </c>
      <c r="F1758" s="1" t="s">
        <v>20714</v>
      </c>
      <c r="G1758" s="1" t="s">
        <v>20715</v>
      </c>
      <c r="H1758" s="1" t="s">
        <v>20716</v>
      </c>
      <c r="I1758" s="1" t="s">
        <v>20717</v>
      </c>
      <c r="J1758" s="1" t="s">
        <v>20718</v>
      </c>
      <c r="K1758" s="1" t="s">
        <v>20719</v>
      </c>
      <c r="L1758" s="1" t="s">
        <v>20720</v>
      </c>
      <c r="M1758" s="1" t="s">
        <v>20721</v>
      </c>
      <c r="N1758" s="1" t="s">
        <v>20720</v>
      </c>
      <c r="O1758" s="1" t="s">
        <v>20722</v>
      </c>
      <c r="P1758" s="1" t="s">
        <v>20710</v>
      </c>
    </row>
    <row r="1759" spans="1:16" ht="15" customHeight="1">
      <c r="A1759" s="44">
        <v>1758</v>
      </c>
      <c r="B1759" s="1" t="s">
        <v>20723</v>
      </c>
      <c r="C1759" s="1" t="s">
        <v>20724</v>
      </c>
      <c r="D1759" s="1" t="s">
        <v>20725</v>
      </c>
      <c r="E1759" s="1" t="s">
        <v>20726</v>
      </c>
      <c r="F1759" s="1" t="s">
        <v>20727</v>
      </c>
      <c r="G1759" s="1" t="s">
        <v>20728</v>
      </c>
      <c r="H1759" s="1" t="s">
        <v>20729</v>
      </c>
      <c r="I1759" s="1" t="s">
        <v>20730</v>
      </c>
      <c r="J1759" s="1" t="s">
        <v>20731</v>
      </c>
      <c r="K1759" s="1" t="s">
        <v>20732</v>
      </c>
      <c r="L1759" s="1" t="s">
        <v>20733</v>
      </c>
      <c r="M1759" s="1" t="s">
        <v>20734</v>
      </c>
      <c r="N1759" s="1" t="s">
        <v>20735</v>
      </c>
      <c r="O1759" s="1" t="s">
        <v>20736</v>
      </c>
      <c r="P1759" s="1" t="s">
        <v>20723</v>
      </c>
    </row>
    <row r="1760" spans="1:16" ht="15" customHeight="1">
      <c r="A1760" s="44">
        <v>1759</v>
      </c>
      <c r="B1760" s="1" t="s">
        <v>20737</v>
      </c>
      <c r="C1760" s="1" t="s">
        <v>20738</v>
      </c>
      <c r="D1760" s="1" t="s">
        <v>20739</v>
      </c>
      <c r="E1760" s="1" t="s">
        <v>20740</v>
      </c>
      <c r="F1760" s="1" t="s">
        <v>20741</v>
      </c>
      <c r="G1760" s="1" t="s">
        <v>20742</v>
      </c>
      <c r="H1760" s="1" t="s">
        <v>20743</v>
      </c>
      <c r="I1760" s="1" t="s">
        <v>20744</v>
      </c>
      <c r="J1760" s="1" t="s">
        <v>20745</v>
      </c>
      <c r="K1760" s="1" t="s">
        <v>20746</v>
      </c>
      <c r="L1760" s="1" t="s">
        <v>20747</v>
      </c>
      <c r="M1760" s="1" t="s">
        <v>20748</v>
      </c>
      <c r="N1760" s="1" t="s">
        <v>20749</v>
      </c>
      <c r="O1760" s="1" t="s">
        <v>20750</v>
      </c>
      <c r="P1760" s="1" t="s">
        <v>20737</v>
      </c>
    </row>
    <row r="1761" spans="1:16" ht="15" customHeight="1">
      <c r="A1761" s="44">
        <v>1760</v>
      </c>
      <c r="B1761" s="1" t="s">
        <v>20751</v>
      </c>
      <c r="C1761" s="1" t="s">
        <v>20752</v>
      </c>
      <c r="D1761" s="1" t="s">
        <v>20753</v>
      </c>
      <c r="E1761" s="1" t="s">
        <v>20754</v>
      </c>
      <c r="F1761" s="1" t="s">
        <v>20755</v>
      </c>
      <c r="G1761" s="1" t="s">
        <v>20756</v>
      </c>
      <c r="H1761" s="1" t="s">
        <v>20757</v>
      </c>
      <c r="I1761" s="1" t="s">
        <v>20758</v>
      </c>
      <c r="J1761" s="1" t="s">
        <v>20759</v>
      </c>
      <c r="K1761" s="1" t="s">
        <v>20760</v>
      </c>
      <c r="L1761" s="1" t="s">
        <v>20761</v>
      </c>
      <c r="M1761" s="1" t="s">
        <v>20762</v>
      </c>
      <c r="N1761" s="1" t="s">
        <v>20763</v>
      </c>
      <c r="O1761" s="1" t="s">
        <v>20764</v>
      </c>
      <c r="P1761" s="1" t="s">
        <v>20751</v>
      </c>
    </row>
    <row r="1762" spans="1:16" ht="15" customHeight="1">
      <c r="A1762" s="44">
        <v>1761</v>
      </c>
      <c r="B1762" s="1" t="s">
        <v>20765</v>
      </c>
      <c r="C1762" s="1" t="s">
        <v>20766</v>
      </c>
      <c r="D1762" s="1" t="s">
        <v>20767</v>
      </c>
      <c r="E1762" s="1" t="s">
        <v>20768</v>
      </c>
      <c r="F1762" s="1" t="s">
        <v>20769</v>
      </c>
      <c r="G1762" s="1" t="s">
        <v>20770</v>
      </c>
      <c r="H1762" s="1" t="s">
        <v>20771</v>
      </c>
      <c r="I1762" s="1" t="s">
        <v>20772</v>
      </c>
      <c r="J1762" s="1" t="s">
        <v>20773</v>
      </c>
      <c r="K1762" s="1" t="s">
        <v>20774</v>
      </c>
      <c r="L1762" s="1" t="s">
        <v>20775</v>
      </c>
      <c r="M1762" s="1" t="s">
        <v>20776</v>
      </c>
      <c r="N1762" s="1" t="s">
        <v>20777</v>
      </c>
      <c r="O1762" s="1" t="s">
        <v>20778</v>
      </c>
      <c r="P1762" s="1" t="s">
        <v>20765</v>
      </c>
    </row>
    <row r="1763" spans="1:16" ht="15" customHeight="1">
      <c r="A1763" s="44">
        <v>1762</v>
      </c>
      <c r="B1763" s="1" t="s">
        <v>20779</v>
      </c>
      <c r="C1763" s="1" t="s">
        <v>20780</v>
      </c>
      <c r="D1763" s="1" t="s">
        <v>20781</v>
      </c>
      <c r="E1763" s="1" t="s">
        <v>20782</v>
      </c>
      <c r="F1763" s="1" t="s">
        <v>20783</v>
      </c>
      <c r="G1763" s="1" t="s">
        <v>20784</v>
      </c>
      <c r="H1763" s="1" t="s">
        <v>20785</v>
      </c>
      <c r="I1763" s="1" t="s">
        <v>20786</v>
      </c>
      <c r="J1763" s="1" t="s">
        <v>20787</v>
      </c>
      <c r="K1763" s="1" t="s">
        <v>20788</v>
      </c>
      <c r="L1763" s="1" t="s">
        <v>20789</v>
      </c>
      <c r="M1763" s="1" t="s">
        <v>20790</v>
      </c>
      <c r="N1763" s="1" t="s">
        <v>20791</v>
      </c>
      <c r="O1763" s="1" t="s">
        <v>20792</v>
      </c>
      <c r="P1763" s="1" t="s">
        <v>20779</v>
      </c>
    </row>
    <row r="1764" spans="1:16" ht="15" customHeight="1">
      <c r="A1764" s="44">
        <v>1763</v>
      </c>
      <c r="B1764" s="1" t="s">
        <v>20793</v>
      </c>
      <c r="C1764" s="1" t="s">
        <v>20794</v>
      </c>
      <c r="D1764" s="1" t="s">
        <v>20795</v>
      </c>
      <c r="E1764" s="1" t="s">
        <v>20796</v>
      </c>
      <c r="F1764" s="1" t="s">
        <v>20797</v>
      </c>
      <c r="G1764" s="1" t="s">
        <v>20798</v>
      </c>
      <c r="H1764" s="1" t="s">
        <v>20799</v>
      </c>
      <c r="I1764" s="1" t="s">
        <v>20800</v>
      </c>
      <c r="J1764" s="1" t="s">
        <v>20801</v>
      </c>
      <c r="K1764" s="1" t="s">
        <v>20802</v>
      </c>
      <c r="L1764" s="1" t="s">
        <v>20803</v>
      </c>
      <c r="M1764" s="1" t="s">
        <v>20804</v>
      </c>
      <c r="N1764" s="1" t="s">
        <v>20805</v>
      </c>
      <c r="O1764" s="1" t="s">
        <v>20806</v>
      </c>
      <c r="P1764" s="1" t="s">
        <v>20793</v>
      </c>
    </row>
    <row r="1765" spans="1:16" ht="15" customHeight="1">
      <c r="A1765" s="44">
        <v>1764</v>
      </c>
      <c r="B1765" s="1" t="s">
        <v>20807</v>
      </c>
      <c r="C1765" s="1" t="s">
        <v>20808</v>
      </c>
      <c r="D1765" s="1" t="s">
        <v>20809</v>
      </c>
      <c r="E1765" s="1" t="s">
        <v>20810</v>
      </c>
      <c r="F1765" s="1" t="s">
        <v>20811</v>
      </c>
      <c r="G1765" s="1" t="s">
        <v>20812</v>
      </c>
      <c r="H1765" s="1" t="s">
        <v>20813</v>
      </c>
      <c r="I1765" s="1" t="s">
        <v>20814</v>
      </c>
      <c r="J1765" s="1" t="s">
        <v>20815</v>
      </c>
      <c r="K1765" s="1" t="s">
        <v>20816</v>
      </c>
      <c r="L1765" s="1" t="s">
        <v>20817</v>
      </c>
      <c r="M1765" s="1" t="s">
        <v>20818</v>
      </c>
      <c r="N1765" s="1" t="s">
        <v>20819</v>
      </c>
      <c r="O1765" s="1" t="s">
        <v>20820</v>
      </c>
      <c r="P1765" s="1" t="s">
        <v>20807</v>
      </c>
    </row>
    <row r="1766" spans="1:16" ht="15" customHeight="1">
      <c r="A1766" s="44">
        <v>1765</v>
      </c>
      <c r="B1766" s="1" t="s">
        <v>20821</v>
      </c>
      <c r="C1766" s="1" t="s">
        <v>20822</v>
      </c>
      <c r="D1766" s="1" t="s">
        <v>20823</v>
      </c>
      <c r="E1766" s="1" t="s">
        <v>20824</v>
      </c>
      <c r="F1766" s="1" t="s">
        <v>20825</v>
      </c>
      <c r="G1766" s="1" t="s">
        <v>20826</v>
      </c>
      <c r="H1766" s="1" t="s">
        <v>20827</v>
      </c>
      <c r="I1766" s="1" t="s">
        <v>20828</v>
      </c>
      <c r="J1766" s="1" t="s">
        <v>20829</v>
      </c>
      <c r="K1766" s="1" t="s">
        <v>20830</v>
      </c>
      <c r="L1766" s="1" t="s">
        <v>20831</v>
      </c>
      <c r="M1766" s="1" t="s">
        <v>20832</v>
      </c>
      <c r="N1766" s="1" t="s">
        <v>20833</v>
      </c>
      <c r="O1766" s="1" t="s">
        <v>20834</v>
      </c>
      <c r="P1766" s="1" t="s">
        <v>20821</v>
      </c>
    </row>
    <row r="1767" spans="1:16" ht="15" customHeight="1">
      <c r="A1767" s="44">
        <v>1766</v>
      </c>
      <c r="B1767" s="1" t="s">
        <v>20835</v>
      </c>
      <c r="C1767" s="1" t="s">
        <v>20836</v>
      </c>
      <c r="D1767" s="1" t="s">
        <v>20837</v>
      </c>
      <c r="E1767" s="1" t="s">
        <v>20838</v>
      </c>
      <c r="F1767" s="1" t="s">
        <v>20839</v>
      </c>
      <c r="G1767" s="1" t="s">
        <v>20840</v>
      </c>
      <c r="H1767" s="1" t="s">
        <v>20841</v>
      </c>
      <c r="I1767" s="1" t="s">
        <v>20842</v>
      </c>
      <c r="J1767" s="1" t="s">
        <v>20843</v>
      </c>
      <c r="K1767" s="1" t="s">
        <v>20844</v>
      </c>
      <c r="L1767" s="1" t="s">
        <v>20845</v>
      </c>
      <c r="M1767" s="1" t="s">
        <v>20846</v>
      </c>
      <c r="N1767" s="1" t="s">
        <v>20847</v>
      </c>
      <c r="O1767" s="1" t="s">
        <v>20848</v>
      </c>
      <c r="P1767" s="1" t="s">
        <v>20835</v>
      </c>
    </row>
    <row r="1768" spans="1:16" ht="15" customHeight="1">
      <c r="A1768" s="44">
        <v>1767</v>
      </c>
      <c r="B1768" s="1" t="s">
        <v>20849</v>
      </c>
      <c r="C1768" s="1" t="s">
        <v>20849</v>
      </c>
      <c r="D1768" s="1" t="s">
        <v>20849</v>
      </c>
      <c r="E1768" s="1" t="s">
        <v>20849</v>
      </c>
      <c r="F1768" s="1" t="s">
        <v>20849</v>
      </c>
      <c r="G1768" s="1" t="s">
        <v>20850</v>
      </c>
      <c r="H1768" s="1" t="s">
        <v>20851</v>
      </c>
      <c r="I1768" s="1" t="s">
        <v>20849</v>
      </c>
      <c r="J1768" s="1" t="s">
        <v>20849</v>
      </c>
      <c r="K1768" s="1" t="s">
        <v>20849</v>
      </c>
      <c r="L1768" s="1" t="s">
        <v>20849</v>
      </c>
      <c r="M1768" s="1" t="s">
        <v>20849</v>
      </c>
      <c r="N1768" s="1" t="s">
        <v>20849</v>
      </c>
      <c r="O1768" s="1" t="s">
        <v>20849</v>
      </c>
      <c r="P1768" s="1" t="s">
        <v>20849</v>
      </c>
    </row>
    <row r="1769" spans="1:16" ht="15" customHeight="1">
      <c r="A1769" s="44">
        <v>1768</v>
      </c>
      <c r="B1769" s="1" t="s">
        <v>20852</v>
      </c>
      <c r="C1769" s="1" t="s">
        <v>20853</v>
      </c>
      <c r="D1769" s="1" t="s">
        <v>20854</v>
      </c>
      <c r="E1769" s="1" t="s">
        <v>20855</v>
      </c>
      <c r="F1769" s="1" t="s">
        <v>20856</v>
      </c>
      <c r="G1769" s="1" t="s">
        <v>20857</v>
      </c>
      <c r="H1769" s="1" t="s">
        <v>20858</v>
      </c>
      <c r="I1769" s="1" t="s">
        <v>20859</v>
      </c>
      <c r="J1769" s="1" t="s">
        <v>20860</v>
      </c>
      <c r="K1769" s="1" t="s">
        <v>20861</v>
      </c>
      <c r="L1769" s="1" t="s">
        <v>20862</v>
      </c>
      <c r="M1769" s="1" t="s">
        <v>20863</v>
      </c>
      <c r="N1769" s="1" t="s">
        <v>20864</v>
      </c>
      <c r="O1769" s="1" t="s">
        <v>20865</v>
      </c>
      <c r="P1769" s="1" t="s">
        <v>20852</v>
      </c>
    </row>
    <row r="1770" spans="1:16" ht="15" customHeight="1">
      <c r="A1770" s="44">
        <v>1769</v>
      </c>
      <c r="B1770" s="1" t="s">
        <v>20866</v>
      </c>
      <c r="C1770" s="1" t="s">
        <v>20867</v>
      </c>
      <c r="D1770" s="1" t="s">
        <v>20868</v>
      </c>
      <c r="E1770" s="1" t="s">
        <v>20869</v>
      </c>
      <c r="F1770" s="1" t="s">
        <v>20870</v>
      </c>
      <c r="G1770" s="1" t="s">
        <v>20871</v>
      </c>
      <c r="H1770" s="1" t="s">
        <v>20872</v>
      </c>
      <c r="I1770" s="1" t="s">
        <v>20873</v>
      </c>
      <c r="J1770" s="1" t="s">
        <v>20874</v>
      </c>
      <c r="K1770" s="1" t="s">
        <v>20875</v>
      </c>
      <c r="L1770" s="1" t="s">
        <v>20876</v>
      </c>
      <c r="M1770" s="1" t="s">
        <v>20877</v>
      </c>
      <c r="N1770" s="1" t="s">
        <v>20878</v>
      </c>
      <c r="O1770" s="1" t="s">
        <v>20879</v>
      </c>
      <c r="P1770" s="1" t="s">
        <v>20866</v>
      </c>
    </row>
    <row r="1771" spans="1:16" ht="15" customHeight="1">
      <c r="A1771" s="44">
        <v>1770</v>
      </c>
      <c r="B1771" s="1" t="s">
        <v>20880</v>
      </c>
      <c r="C1771" s="1" t="s">
        <v>20881</v>
      </c>
      <c r="D1771" s="1" t="s">
        <v>20882</v>
      </c>
      <c r="E1771" s="1" t="s">
        <v>20883</v>
      </c>
      <c r="F1771" s="1" t="s">
        <v>20884</v>
      </c>
      <c r="G1771" s="1" t="s">
        <v>20885</v>
      </c>
      <c r="H1771" s="1" t="s">
        <v>20886</v>
      </c>
      <c r="I1771" s="1" t="s">
        <v>20887</v>
      </c>
      <c r="J1771" s="1" t="s">
        <v>20888</v>
      </c>
      <c r="K1771" s="1" t="s">
        <v>20889</v>
      </c>
      <c r="L1771" s="1" t="s">
        <v>20890</v>
      </c>
      <c r="M1771" s="1" t="s">
        <v>20891</v>
      </c>
      <c r="N1771" s="1" t="s">
        <v>20891</v>
      </c>
      <c r="O1771" s="1" t="s">
        <v>20892</v>
      </c>
      <c r="P1771" s="1" t="s">
        <v>20880</v>
      </c>
    </row>
    <row r="1772" spans="1:16" ht="15" customHeight="1">
      <c r="A1772" s="44">
        <v>1771</v>
      </c>
      <c r="B1772" s="1" t="s">
        <v>20893</v>
      </c>
      <c r="C1772" s="1" t="s">
        <v>20894</v>
      </c>
      <c r="D1772" s="1" t="s">
        <v>20895</v>
      </c>
      <c r="E1772" s="1" t="s">
        <v>20896</v>
      </c>
      <c r="F1772" s="1" t="s">
        <v>20897</v>
      </c>
      <c r="G1772" s="1" t="s">
        <v>20898</v>
      </c>
      <c r="H1772" s="1" t="s">
        <v>20899</v>
      </c>
      <c r="I1772" s="1" t="s">
        <v>20900</v>
      </c>
      <c r="J1772" s="1" t="s">
        <v>20901</v>
      </c>
      <c r="K1772" s="1" t="s">
        <v>20902</v>
      </c>
      <c r="L1772" s="1" t="s">
        <v>20893</v>
      </c>
      <c r="M1772" s="1" t="s">
        <v>20893</v>
      </c>
      <c r="N1772" s="1" t="s">
        <v>20893</v>
      </c>
      <c r="O1772" s="1" t="s">
        <v>20893</v>
      </c>
      <c r="P1772" s="1" t="s">
        <v>20893</v>
      </c>
    </row>
    <row r="1773" spans="1:16" ht="15" customHeight="1">
      <c r="A1773" s="44">
        <v>1772</v>
      </c>
      <c r="B1773" s="1" t="s">
        <v>20903</v>
      </c>
      <c r="C1773" s="1" t="s">
        <v>20904</v>
      </c>
      <c r="D1773" s="1" t="s">
        <v>20905</v>
      </c>
      <c r="E1773" s="1" t="s">
        <v>20906</v>
      </c>
      <c r="F1773" s="1" t="s">
        <v>20907</v>
      </c>
      <c r="G1773" s="1" t="s">
        <v>20908</v>
      </c>
      <c r="H1773" s="1" t="s">
        <v>20909</v>
      </c>
      <c r="I1773" s="1" t="s">
        <v>20910</v>
      </c>
      <c r="J1773" s="1" t="s">
        <v>20911</v>
      </c>
      <c r="K1773" s="1" t="s">
        <v>20912</v>
      </c>
      <c r="L1773" s="1" t="s">
        <v>20913</v>
      </c>
      <c r="M1773" s="1" t="s">
        <v>20914</v>
      </c>
      <c r="N1773" s="1" t="s">
        <v>20915</v>
      </c>
      <c r="O1773" s="1" t="s">
        <v>20916</v>
      </c>
      <c r="P1773" s="1" t="s">
        <v>20903</v>
      </c>
    </row>
    <row r="1774" spans="1:16" ht="15" customHeight="1">
      <c r="A1774" s="44">
        <v>1773</v>
      </c>
      <c r="B1774" s="1" t="s">
        <v>20917</v>
      </c>
      <c r="C1774" s="1" t="s">
        <v>20918</v>
      </c>
      <c r="D1774" s="1" t="s">
        <v>20919</v>
      </c>
      <c r="E1774" s="1" t="s">
        <v>20920</v>
      </c>
      <c r="F1774" s="1" t="s">
        <v>20921</v>
      </c>
      <c r="G1774" s="1" t="s">
        <v>20922</v>
      </c>
      <c r="H1774" s="1" t="s">
        <v>20923</v>
      </c>
      <c r="I1774" s="1" t="s">
        <v>20924</v>
      </c>
      <c r="J1774" s="1" t="s">
        <v>20925</v>
      </c>
      <c r="K1774" s="1" t="s">
        <v>20926</v>
      </c>
      <c r="L1774" s="1" t="s">
        <v>20927</v>
      </c>
      <c r="M1774" s="1" t="s">
        <v>20928</v>
      </c>
      <c r="N1774" s="1" t="s">
        <v>20929</v>
      </c>
      <c r="O1774" s="1" t="s">
        <v>20930</v>
      </c>
      <c r="P1774" s="1" t="s">
        <v>20917</v>
      </c>
    </row>
    <row r="1775" spans="1:16" ht="15" customHeight="1">
      <c r="A1775" s="44">
        <v>1774</v>
      </c>
      <c r="B1775" s="1" t="s">
        <v>20931</v>
      </c>
      <c r="C1775" s="1" t="s">
        <v>20932</v>
      </c>
      <c r="D1775" s="1" t="s">
        <v>20933</v>
      </c>
      <c r="E1775" s="1" t="s">
        <v>20934</v>
      </c>
      <c r="F1775" s="1" t="s">
        <v>20935</v>
      </c>
      <c r="G1775" s="1" t="s">
        <v>20936</v>
      </c>
      <c r="H1775" s="1" t="s">
        <v>20937</v>
      </c>
      <c r="I1775" s="1" t="s">
        <v>20938</v>
      </c>
      <c r="J1775" s="1" t="s">
        <v>20939</v>
      </c>
      <c r="K1775" s="1" t="s">
        <v>20940</v>
      </c>
      <c r="L1775" s="1" t="s">
        <v>20941</v>
      </c>
      <c r="M1775" s="1" t="s">
        <v>20942</v>
      </c>
      <c r="N1775" s="1" t="s">
        <v>20943</v>
      </c>
      <c r="O1775" s="1" t="s">
        <v>20944</v>
      </c>
      <c r="P1775" s="1" t="s">
        <v>20931</v>
      </c>
    </row>
    <row r="1776" spans="1:16" ht="15" customHeight="1">
      <c r="A1776" s="44">
        <v>1775</v>
      </c>
      <c r="B1776" s="1" t="s">
        <v>20945</v>
      </c>
      <c r="C1776" s="1" t="s">
        <v>20946</v>
      </c>
      <c r="D1776" s="1" t="s">
        <v>20947</v>
      </c>
      <c r="E1776" s="1" t="s">
        <v>20948</v>
      </c>
      <c r="F1776" s="1" t="s">
        <v>20949</v>
      </c>
      <c r="G1776" s="1" t="s">
        <v>20950</v>
      </c>
      <c r="H1776" s="1" t="s">
        <v>20951</v>
      </c>
      <c r="I1776" s="1" t="s">
        <v>20949</v>
      </c>
      <c r="J1776" s="1" t="s">
        <v>20952</v>
      </c>
      <c r="K1776" s="1" t="s">
        <v>20953</v>
      </c>
      <c r="L1776" s="1" t="s">
        <v>20954</v>
      </c>
      <c r="M1776" s="1" t="s">
        <v>20955</v>
      </c>
      <c r="N1776" s="1" t="s">
        <v>20956</v>
      </c>
      <c r="O1776" s="1" t="s">
        <v>20957</v>
      </c>
      <c r="P1776" s="1" t="s">
        <v>20945</v>
      </c>
    </row>
    <row r="1777" spans="1:16" ht="15" customHeight="1">
      <c r="A1777" s="44">
        <v>1776</v>
      </c>
      <c r="B1777" s="1" t="s">
        <v>20958</v>
      </c>
      <c r="C1777" s="1" t="s">
        <v>20959</v>
      </c>
      <c r="D1777" s="1" t="s">
        <v>20960</v>
      </c>
      <c r="E1777" s="1" t="s">
        <v>20961</v>
      </c>
      <c r="F1777" s="1" t="s">
        <v>20962</v>
      </c>
      <c r="G1777" s="1" t="s">
        <v>20963</v>
      </c>
      <c r="H1777" s="1" t="s">
        <v>20964</v>
      </c>
      <c r="I1777" s="1" t="s">
        <v>20965</v>
      </c>
      <c r="J1777" s="1" t="s">
        <v>20966</v>
      </c>
      <c r="K1777" s="1" t="s">
        <v>20967</v>
      </c>
      <c r="L1777" s="1" t="s">
        <v>20968</v>
      </c>
      <c r="M1777" s="1" t="s">
        <v>20969</v>
      </c>
      <c r="N1777" s="1" t="s">
        <v>20970</v>
      </c>
      <c r="O1777" s="1" t="s">
        <v>20971</v>
      </c>
      <c r="P1777" s="1" t="s">
        <v>20958</v>
      </c>
    </row>
    <row r="1778" spans="1:16" ht="15" customHeight="1">
      <c r="A1778" s="44">
        <v>1777</v>
      </c>
      <c r="B1778" s="1" t="s">
        <v>20972</v>
      </c>
      <c r="C1778" s="1" t="s">
        <v>20972</v>
      </c>
      <c r="D1778" s="1" t="s">
        <v>20972</v>
      </c>
      <c r="E1778" s="1" t="s">
        <v>20972</v>
      </c>
      <c r="F1778" s="1" t="s">
        <v>20972</v>
      </c>
      <c r="G1778" s="1" t="s">
        <v>20972</v>
      </c>
      <c r="H1778" s="1" t="s">
        <v>20972</v>
      </c>
      <c r="I1778" s="1" t="s">
        <v>20972</v>
      </c>
      <c r="J1778" s="1" t="s">
        <v>20972</v>
      </c>
      <c r="K1778" s="1" t="s">
        <v>20972</v>
      </c>
      <c r="L1778" s="1" t="s">
        <v>20972</v>
      </c>
      <c r="M1778" s="1" t="s">
        <v>20972</v>
      </c>
      <c r="N1778" s="1" t="s">
        <v>20972</v>
      </c>
      <c r="O1778" s="1" t="s">
        <v>20972</v>
      </c>
      <c r="P1778" s="1" t="s">
        <v>20972</v>
      </c>
    </row>
    <row r="1779" spans="1:16" ht="15" customHeight="1">
      <c r="A1779" s="44">
        <v>1778</v>
      </c>
      <c r="B1779" s="1" t="s">
        <v>20973</v>
      </c>
      <c r="C1779" s="1" t="s">
        <v>20974</v>
      </c>
      <c r="D1779" s="1" t="s">
        <v>20975</v>
      </c>
      <c r="E1779" s="1" t="s">
        <v>20976</v>
      </c>
      <c r="F1779" s="1" t="s">
        <v>20977</v>
      </c>
      <c r="G1779" s="1" t="s">
        <v>20978</v>
      </c>
      <c r="H1779" s="1" t="s">
        <v>20979</v>
      </c>
      <c r="I1779" s="1" t="s">
        <v>20980</v>
      </c>
      <c r="J1779" s="1" t="s">
        <v>20981</v>
      </c>
      <c r="K1779" s="1" t="s">
        <v>20982</v>
      </c>
      <c r="L1779" s="1" t="s">
        <v>20983</v>
      </c>
      <c r="M1779" s="1" t="s">
        <v>20984</v>
      </c>
      <c r="N1779" s="1" t="s">
        <v>20985</v>
      </c>
      <c r="O1779" s="1" t="s">
        <v>20986</v>
      </c>
      <c r="P1779" s="1" t="s">
        <v>20973</v>
      </c>
    </row>
    <row r="1780" spans="1:16" ht="15" customHeight="1">
      <c r="A1780" s="44">
        <v>1779</v>
      </c>
      <c r="B1780" s="1" t="s">
        <v>20987</v>
      </c>
      <c r="C1780" s="1" t="s">
        <v>20988</v>
      </c>
      <c r="D1780" s="1" t="s">
        <v>20989</v>
      </c>
      <c r="E1780" s="1" t="s">
        <v>20990</v>
      </c>
      <c r="F1780" s="1" t="s">
        <v>20991</v>
      </c>
      <c r="G1780" s="1" t="s">
        <v>20992</v>
      </c>
      <c r="H1780" s="1" t="s">
        <v>20993</v>
      </c>
      <c r="I1780" s="1" t="s">
        <v>20994</v>
      </c>
      <c r="J1780" s="1" t="s">
        <v>20995</v>
      </c>
      <c r="K1780" s="1" t="s">
        <v>20996</v>
      </c>
      <c r="L1780" s="1" t="s">
        <v>20997</v>
      </c>
      <c r="M1780" s="1" t="s">
        <v>20998</v>
      </c>
      <c r="N1780" s="1" t="s">
        <v>20999</v>
      </c>
      <c r="O1780" s="1" t="s">
        <v>21000</v>
      </c>
      <c r="P1780" s="1" t="s">
        <v>20987</v>
      </c>
    </row>
    <row r="1781" spans="1:16" ht="15" customHeight="1">
      <c r="A1781" s="44">
        <v>1780</v>
      </c>
      <c r="B1781" s="1" t="s">
        <v>21001</v>
      </c>
      <c r="C1781" s="1" t="s">
        <v>21002</v>
      </c>
      <c r="D1781" s="1" t="s">
        <v>21003</v>
      </c>
      <c r="E1781" s="1" t="s">
        <v>21004</v>
      </c>
      <c r="F1781" s="1" t="s">
        <v>21005</v>
      </c>
      <c r="G1781" s="1" t="s">
        <v>21006</v>
      </c>
      <c r="H1781" s="1" t="s">
        <v>21007</v>
      </c>
      <c r="I1781" s="1" t="s">
        <v>21008</v>
      </c>
      <c r="J1781" s="1" t="s">
        <v>21009</v>
      </c>
      <c r="K1781" s="1" t="s">
        <v>21010</v>
      </c>
      <c r="L1781" s="1" t="s">
        <v>21011</v>
      </c>
      <c r="M1781" s="1" t="s">
        <v>21012</v>
      </c>
      <c r="N1781" s="1" t="s">
        <v>21013</v>
      </c>
      <c r="O1781" s="1" t="s">
        <v>21014</v>
      </c>
      <c r="P1781" s="1" t="s">
        <v>21001</v>
      </c>
    </row>
    <row r="1782" spans="1:16" ht="15" customHeight="1">
      <c r="A1782" s="44">
        <v>1781</v>
      </c>
      <c r="B1782" s="1" t="s">
        <v>21015</v>
      </c>
      <c r="C1782" s="1" t="s">
        <v>21016</v>
      </c>
      <c r="D1782" s="1" t="s">
        <v>21017</v>
      </c>
      <c r="E1782" s="1" t="s">
        <v>21018</v>
      </c>
      <c r="F1782" s="1" t="s">
        <v>21019</v>
      </c>
      <c r="G1782" s="1" t="s">
        <v>21020</v>
      </c>
      <c r="H1782" s="1" t="s">
        <v>21021</v>
      </c>
      <c r="I1782" s="1" t="s">
        <v>21022</v>
      </c>
      <c r="J1782" s="1" t="s">
        <v>21023</v>
      </c>
      <c r="K1782" s="1" t="s">
        <v>21024</v>
      </c>
      <c r="L1782" s="1" t="s">
        <v>21025</v>
      </c>
      <c r="M1782" s="1" t="s">
        <v>21026</v>
      </c>
      <c r="N1782" s="1" t="s">
        <v>21027</v>
      </c>
      <c r="O1782" s="1" t="s">
        <v>21028</v>
      </c>
      <c r="P1782" s="1" t="s">
        <v>21015</v>
      </c>
    </row>
    <row r="1783" spans="1:16" ht="15" customHeight="1">
      <c r="A1783" s="44">
        <v>1782</v>
      </c>
      <c r="B1783" s="1" t="s">
        <v>21029</v>
      </c>
      <c r="C1783" s="1" t="s">
        <v>21030</v>
      </c>
      <c r="D1783" s="1" t="s">
        <v>21031</v>
      </c>
      <c r="E1783" s="1" t="s">
        <v>21032</v>
      </c>
      <c r="F1783" s="1" t="s">
        <v>21033</v>
      </c>
      <c r="G1783" s="1" t="s">
        <v>21034</v>
      </c>
      <c r="H1783" s="1" t="s">
        <v>21035</v>
      </c>
      <c r="I1783" s="1" t="s">
        <v>21036</v>
      </c>
      <c r="J1783" s="1" t="s">
        <v>21037</v>
      </c>
      <c r="K1783" s="1" t="s">
        <v>21038</v>
      </c>
      <c r="L1783" s="1" t="s">
        <v>21039</v>
      </c>
      <c r="M1783" s="1" t="s">
        <v>21040</v>
      </c>
      <c r="N1783" s="1" t="s">
        <v>21041</v>
      </c>
      <c r="O1783" s="1" t="s">
        <v>21042</v>
      </c>
      <c r="P1783" s="1" t="s">
        <v>21029</v>
      </c>
    </row>
    <row r="1784" spans="1:16" ht="15" customHeight="1">
      <c r="A1784" s="44">
        <v>1783</v>
      </c>
      <c r="B1784" s="1" t="s">
        <v>21043</v>
      </c>
      <c r="C1784" s="1" t="s">
        <v>21044</v>
      </c>
      <c r="D1784" s="1" t="s">
        <v>21045</v>
      </c>
      <c r="E1784" s="1" t="s">
        <v>21046</v>
      </c>
      <c r="F1784" s="1" t="s">
        <v>21047</v>
      </c>
      <c r="G1784" s="1" t="s">
        <v>21048</v>
      </c>
      <c r="H1784" s="1" t="s">
        <v>21049</v>
      </c>
      <c r="I1784" s="1" t="s">
        <v>21050</v>
      </c>
      <c r="J1784" s="1" t="s">
        <v>21051</v>
      </c>
      <c r="K1784" s="1" t="s">
        <v>21052</v>
      </c>
      <c r="L1784" s="1" t="s">
        <v>21053</v>
      </c>
      <c r="M1784" s="1" t="s">
        <v>21054</v>
      </c>
      <c r="N1784" s="1" t="s">
        <v>21055</v>
      </c>
      <c r="O1784" s="1" t="s">
        <v>21056</v>
      </c>
      <c r="P1784" s="1" t="s">
        <v>21043</v>
      </c>
    </row>
    <row r="1785" spans="1:16" ht="15" customHeight="1">
      <c r="A1785" s="44">
        <v>1784</v>
      </c>
      <c r="B1785" s="1" t="s">
        <v>21057</v>
      </c>
      <c r="C1785" s="1" t="s">
        <v>21058</v>
      </c>
      <c r="D1785" s="1" t="s">
        <v>21059</v>
      </c>
      <c r="E1785" s="1" t="s">
        <v>21060</v>
      </c>
      <c r="F1785" s="1" t="s">
        <v>21061</v>
      </c>
      <c r="G1785" s="1" t="s">
        <v>21062</v>
      </c>
      <c r="H1785" s="1" t="s">
        <v>21063</v>
      </c>
      <c r="I1785" s="1" t="s">
        <v>21064</v>
      </c>
      <c r="J1785" s="1" t="s">
        <v>21065</v>
      </c>
      <c r="K1785" s="1" t="s">
        <v>21066</v>
      </c>
      <c r="L1785" s="1" t="s">
        <v>21067</v>
      </c>
      <c r="M1785" s="1" t="s">
        <v>21068</v>
      </c>
      <c r="N1785" s="1" t="s">
        <v>21069</v>
      </c>
      <c r="O1785" s="1" t="s">
        <v>21070</v>
      </c>
      <c r="P1785" s="1" t="s">
        <v>21057</v>
      </c>
    </row>
    <row r="1786" spans="1:16" ht="15" customHeight="1">
      <c r="A1786" s="44">
        <v>1785</v>
      </c>
      <c r="B1786" s="1" t="s">
        <v>21071</v>
      </c>
      <c r="C1786" s="1" t="s">
        <v>21072</v>
      </c>
      <c r="D1786" s="1" t="s">
        <v>21073</v>
      </c>
      <c r="E1786" s="1" t="s">
        <v>21074</v>
      </c>
      <c r="F1786" s="1" t="s">
        <v>21075</v>
      </c>
      <c r="G1786" s="1" t="s">
        <v>21076</v>
      </c>
      <c r="H1786" s="1" t="s">
        <v>21077</v>
      </c>
      <c r="I1786" s="1" t="s">
        <v>21078</v>
      </c>
      <c r="J1786" s="1" t="s">
        <v>21079</v>
      </c>
      <c r="K1786" s="1" t="s">
        <v>21080</v>
      </c>
      <c r="L1786" s="1" t="s">
        <v>21081</v>
      </c>
      <c r="M1786" s="1" t="s">
        <v>21082</v>
      </c>
      <c r="N1786" s="1" t="s">
        <v>21083</v>
      </c>
      <c r="O1786" s="1" t="s">
        <v>21084</v>
      </c>
      <c r="P1786" s="1" t="s">
        <v>21071</v>
      </c>
    </row>
    <row r="1787" spans="1:16" ht="15" customHeight="1">
      <c r="A1787" s="44">
        <v>1786</v>
      </c>
      <c r="B1787" s="1" t="s">
        <v>21085</v>
      </c>
      <c r="C1787" s="1" t="s">
        <v>21085</v>
      </c>
      <c r="D1787" s="1" t="s">
        <v>21086</v>
      </c>
      <c r="E1787" s="1" t="s">
        <v>21085</v>
      </c>
      <c r="F1787" s="1" t="s">
        <v>21085</v>
      </c>
      <c r="G1787" s="1" t="s">
        <v>21085</v>
      </c>
      <c r="H1787" s="1" t="s">
        <v>21085</v>
      </c>
      <c r="I1787" s="1" t="s">
        <v>21085</v>
      </c>
      <c r="J1787" s="1" t="s">
        <v>21085</v>
      </c>
      <c r="K1787" s="1" t="s">
        <v>21085</v>
      </c>
      <c r="L1787" s="1" t="s">
        <v>21085</v>
      </c>
      <c r="M1787" s="1" t="s">
        <v>21085</v>
      </c>
      <c r="N1787" s="1" t="s">
        <v>21085</v>
      </c>
      <c r="O1787" s="1" t="s">
        <v>21085</v>
      </c>
      <c r="P1787" s="1" t="s">
        <v>21085</v>
      </c>
    </row>
    <row r="1788" spans="1:16" ht="15" customHeight="1">
      <c r="A1788" s="44">
        <v>1787</v>
      </c>
      <c r="B1788" s="1" t="s">
        <v>21087</v>
      </c>
      <c r="C1788" s="1" t="s">
        <v>21088</v>
      </c>
      <c r="D1788" s="1" t="s">
        <v>21089</v>
      </c>
      <c r="E1788" s="1" t="s">
        <v>21090</v>
      </c>
      <c r="F1788" s="1" t="s">
        <v>21091</v>
      </c>
      <c r="G1788" s="1" t="s">
        <v>21092</v>
      </c>
      <c r="H1788" s="1" t="s">
        <v>21093</v>
      </c>
      <c r="I1788" s="1" t="s">
        <v>21094</v>
      </c>
      <c r="J1788" s="1" t="s">
        <v>21095</v>
      </c>
      <c r="K1788" s="1" t="s">
        <v>21096</v>
      </c>
      <c r="L1788" s="1" t="s">
        <v>21097</v>
      </c>
      <c r="M1788" s="1" t="s">
        <v>21098</v>
      </c>
      <c r="N1788" s="1" t="s">
        <v>21099</v>
      </c>
      <c r="O1788" s="1" t="s">
        <v>21100</v>
      </c>
      <c r="P1788" s="1" t="s">
        <v>21087</v>
      </c>
    </row>
    <row r="1789" spans="1:16" ht="15" customHeight="1">
      <c r="A1789" s="44">
        <v>1788</v>
      </c>
      <c r="B1789" s="1" t="s">
        <v>21101</v>
      </c>
      <c r="C1789" s="1" t="s">
        <v>21102</v>
      </c>
      <c r="D1789" s="1" t="s">
        <v>21103</v>
      </c>
      <c r="E1789" s="1" t="s">
        <v>21104</v>
      </c>
      <c r="F1789" s="1" t="s">
        <v>21105</v>
      </c>
      <c r="G1789" s="1" t="s">
        <v>21106</v>
      </c>
      <c r="H1789" s="1" t="s">
        <v>21107</v>
      </c>
      <c r="I1789" s="1" t="s">
        <v>21108</v>
      </c>
      <c r="J1789" s="1" t="s">
        <v>21109</v>
      </c>
      <c r="K1789" s="1" t="s">
        <v>21110</v>
      </c>
      <c r="L1789" s="1" t="s">
        <v>21111</v>
      </c>
      <c r="M1789" s="1" t="s">
        <v>21112</v>
      </c>
      <c r="N1789" s="1" t="s">
        <v>21113</v>
      </c>
      <c r="O1789" s="1" t="s">
        <v>21114</v>
      </c>
      <c r="P1789" s="1" t="s">
        <v>21101</v>
      </c>
    </row>
    <row r="1790" spans="1:16" ht="15" customHeight="1">
      <c r="A1790" s="44">
        <v>1789</v>
      </c>
      <c r="B1790" s="1" t="s">
        <v>21115</v>
      </c>
      <c r="C1790" s="1" t="s">
        <v>21116</v>
      </c>
      <c r="D1790" s="1" t="s">
        <v>21117</v>
      </c>
      <c r="E1790" s="1" t="s">
        <v>21118</v>
      </c>
      <c r="F1790" s="1" t="s">
        <v>21119</v>
      </c>
      <c r="G1790" s="1" t="s">
        <v>21120</v>
      </c>
      <c r="H1790" s="1" t="s">
        <v>21121</v>
      </c>
      <c r="I1790" s="1" t="s">
        <v>21122</v>
      </c>
      <c r="J1790" s="1" t="s">
        <v>21123</v>
      </c>
      <c r="K1790" s="1" t="s">
        <v>21124</v>
      </c>
      <c r="L1790" s="1" t="s">
        <v>21125</v>
      </c>
      <c r="M1790" s="1" t="s">
        <v>21126</v>
      </c>
      <c r="N1790" s="1" t="s">
        <v>21127</v>
      </c>
      <c r="O1790" s="1" t="s">
        <v>21128</v>
      </c>
      <c r="P1790" s="1" t="s">
        <v>21115</v>
      </c>
    </row>
    <row r="1791" spans="1:16" ht="15" customHeight="1">
      <c r="A1791" s="44">
        <v>1790</v>
      </c>
      <c r="B1791" s="1" t="s">
        <v>21129</v>
      </c>
      <c r="C1791" s="1" t="s">
        <v>21130</v>
      </c>
      <c r="D1791" s="1" t="s">
        <v>21131</v>
      </c>
      <c r="E1791" s="1" t="s">
        <v>21132</v>
      </c>
      <c r="F1791" s="1" t="s">
        <v>21133</v>
      </c>
      <c r="G1791" s="1" t="s">
        <v>21133</v>
      </c>
      <c r="H1791" s="1" t="s">
        <v>21134</v>
      </c>
      <c r="I1791" s="1" t="s">
        <v>21135</v>
      </c>
      <c r="J1791" s="1" t="s">
        <v>21136</v>
      </c>
      <c r="K1791" s="1" t="s">
        <v>21137</v>
      </c>
      <c r="L1791" s="1" t="s">
        <v>21129</v>
      </c>
      <c r="M1791" s="1" t="s">
        <v>21138</v>
      </c>
      <c r="N1791" s="1" t="s">
        <v>21129</v>
      </c>
      <c r="O1791" s="1" t="s">
        <v>21138</v>
      </c>
      <c r="P1791" s="1" t="s">
        <v>21129</v>
      </c>
    </row>
    <row r="1792" spans="1:16" ht="15" customHeight="1">
      <c r="A1792" s="44">
        <v>1791</v>
      </c>
      <c r="B1792" s="1" t="s">
        <v>21139</v>
      </c>
      <c r="C1792" s="1" t="s">
        <v>21140</v>
      </c>
      <c r="D1792" s="1" t="s">
        <v>21141</v>
      </c>
      <c r="E1792" s="1" t="s">
        <v>21142</v>
      </c>
      <c r="F1792" s="1" t="s">
        <v>21143</v>
      </c>
      <c r="G1792" s="1" t="s">
        <v>21144</v>
      </c>
      <c r="H1792" s="1" t="s">
        <v>21145</v>
      </c>
      <c r="I1792" s="1" t="s">
        <v>21146</v>
      </c>
      <c r="J1792" s="1" t="s">
        <v>21147</v>
      </c>
      <c r="K1792" s="1" t="s">
        <v>21148</v>
      </c>
      <c r="L1792" s="1" t="s">
        <v>21149</v>
      </c>
      <c r="M1792" s="1" t="s">
        <v>21150</v>
      </c>
      <c r="N1792" s="1" t="s">
        <v>21151</v>
      </c>
      <c r="O1792" s="1" t="s">
        <v>21152</v>
      </c>
      <c r="P1792" s="1" t="s">
        <v>21139</v>
      </c>
    </row>
    <row r="1793" spans="1:16" ht="15" customHeight="1">
      <c r="A1793" s="44">
        <v>1792</v>
      </c>
      <c r="B1793" s="1" t="s">
        <v>21153</v>
      </c>
      <c r="C1793" s="1" t="s">
        <v>21154</v>
      </c>
      <c r="D1793" s="1" t="s">
        <v>21155</v>
      </c>
      <c r="E1793" s="1" t="s">
        <v>21156</v>
      </c>
      <c r="F1793" s="1" t="s">
        <v>21157</v>
      </c>
      <c r="G1793" s="1" t="s">
        <v>21158</v>
      </c>
      <c r="H1793" s="1" t="s">
        <v>21159</v>
      </c>
      <c r="I1793" s="1" t="s">
        <v>21160</v>
      </c>
      <c r="J1793" s="1" t="s">
        <v>21153</v>
      </c>
      <c r="K1793" s="1" t="s">
        <v>21161</v>
      </c>
      <c r="L1793" s="1" t="s">
        <v>21162</v>
      </c>
      <c r="M1793" s="1" t="s">
        <v>21163</v>
      </c>
      <c r="N1793" s="1" t="s">
        <v>21164</v>
      </c>
      <c r="O1793" s="1" t="s">
        <v>21165</v>
      </c>
      <c r="P1793" s="1" t="s">
        <v>21153</v>
      </c>
    </row>
    <row r="1794" spans="1:16" ht="15" customHeight="1">
      <c r="A1794" s="44">
        <v>1793</v>
      </c>
      <c r="B1794" s="1" t="s">
        <v>21166</v>
      </c>
      <c r="C1794" s="1" t="s">
        <v>21167</v>
      </c>
      <c r="D1794" s="1" t="s">
        <v>21168</v>
      </c>
      <c r="E1794" s="1" t="s">
        <v>21169</v>
      </c>
      <c r="F1794" s="1" t="s">
        <v>21170</v>
      </c>
      <c r="G1794" s="1" t="s">
        <v>21171</v>
      </c>
      <c r="H1794" s="1" t="s">
        <v>21172</v>
      </c>
      <c r="I1794" s="1" t="s">
        <v>21170</v>
      </c>
      <c r="J1794" s="1" t="s">
        <v>21173</v>
      </c>
      <c r="K1794" s="1" t="s">
        <v>21174</v>
      </c>
      <c r="L1794" s="1" t="s">
        <v>21166</v>
      </c>
      <c r="M1794" s="1" t="s">
        <v>21175</v>
      </c>
      <c r="N1794" s="1" t="s">
        <v>21166</v>
      </c>
      <c r="O1794" s="1" t="s">
        <v>21176</v>
      </c>
      <c r="P1794" s="1" t="s">
        <v>21166</v>
      </c>
    </row>
    <row r="1795" spans="1:16" ht="15" customHeight="1">
      <c r="A1795" s="44">
        <v>1794</v>
      </c>
      <c r="B1795" s="1" t="s">
        <v>21177</v>
      </c>
      <c r="C1795" s="1" t="s">
        <v>21178</v>
      </c>
      <c r="D1795" s="1" t="s">
        <v>21179</v>
      </c>
      <c r="E1795" s="1" t="s">
        <v>21180</v>
      </c>
      <c r="F1795" s="1" t="s">
        <v>21181</v>
      </c>
      <c r="G1795" s="1" t="s">
        <v>21182</v>
      </c>
      <c r="H1795" s="1" t="s">
        <v>21183</v>
      </c>
      <c r="I1795" s="1" t="s">
        <v>21184</v>
      </c>
      <c r="J1795" s="1" t="s">
        <v>21185</v>
      </c>
      <c r="K1795" s="1" t="s">
        <v>21186</v>
      </c>
      <c r="L1795" s="1" t="s">
        <v>21187</v>
      </c>
      <c r="M1795" s="1" t="s">
        <v>21188</v>
      </c>
      <c r="N1795" s="1" t="s">
        <v>21189</v>
      </c>
      <c r="O1795" s="1" t="s">
        <v>21190</v>
      </c>
      <c r="P1795" s="1" t="s">
        <v>21177</v>
      </c>
    </row>
    <row r="1796" spans="1:16" ht="15" customHeight="1">
      <c r="A1796" s="44">
        <v>1795</v>
      </c>
      <c r="B1796" s="1" t="s">
        <v>21191</v>
      </c>
      <c r="C1796" s="1" t="s">
        <v>21192</v>
      </c>
      <c r="D1796" s="1" t="s">
        <v>21193</v>
      </c>
      <c r="E1796" s="1" t="s">
        <v>21194</v>
      </c>
      <c r="F1796" s="1" t="s">
        <v>21195</v>
      </c>
      <c r="G1796" s="1" t="s">
        <v>21196</v>
      </c>
      <c r="H1796" s="1" t="s">
        <v>21197</v>
      </c>
      <c r="I1796" s="1" t="s">
        <v>21198</v>
      </c>
      <c r="J1796" s="1" t="s">
        <v>21199</v>
      </c>
      <c r="K1796" s="1" t="s">
        <v>21200</v>
      </c>
      <c r="L1796" s="1" t="s">
        <v>21201</v>
      </c>
      <c r="M1796" s="1" t="s">
        <v>21202</v>
      </c>
      <c r="N1796" s="1" t="s">
        <v>21203</v>
      </c>
      <c r="O1796" s="1" t="s">
        <v>21204</v>
      </c>
      <c r="P1796" s="1" t="s">
        <v>21191</v>
      </c>
    </row>
    <row r="1797" spans="1:16" ht="15" customHeight="1">
      <c r="A1797" s="44">
        <v>1796</v>
      </c>
      <c r="B1797" s="1" t="s">
        <v>21205</v>
      </c>
      <c r="C1797" s="1" t="s">
        <v>21206</v>
      </c>
      <c r="D1797" s="1" t="s">
        <v>21207</v>
      </c>
      <c r="E1797" s="1" t="s">
        <v>21208</v>
      </c>
      <c r="F1797" s="1" t="s">
        <v>21209</v>
      </c>
      <c r="G1797" s="1" t="s">
        <v>21210</v>
      </c>
      <c r="H1797" s="1" t="s">
        <v>21211</v>
      </c>
      <c r="I1797" s="1" t="s">
        <v>21212</v>
      </c>
      <c r="J1797" s="1" t="s">
        <v>21213</v>
      </c>
      <c r="K1797" s="1" t="s">
        <v>21214</v>
      </c>
      <c r="L1797" s="1" t="s">
        <v>21215</v>
      </c>
      <c r="M1797" s="1" t="s">
        <v>21216</v>
      </c>
      <c r="N1797" s="1" t="s">
        <v>21217</v>
      </c>
      <c r="O1797" s="1" t="s">
        <v>21218</v>
      </c>
      <c r="P1797" s="1" t="s">
        <v>21205</v>
      </c>
    </row>
    <row r="1798" spans="1:16" ht="15" customHeight="1">
      <c r="A1798" s="44">
        <v>1797</v>
      </c>
      <c r="B1798" s="1" t="s">
        <v>21219</v>
      </c>
      <c r="C1798" s="1" t="s">
        <v>21220</v>
      </c>
      <c r="D1798" s="1" t="s">
        <v>21221</v>
      </c>
      <c r="E1798" s="1" t="s">
        <v>21222</v>
      </c>
      <c r="F1798" s="1" t="s">
        <v>21223</v>
      </c>
      <c r="G1798" s="1" t="s">
        <v>21224</v>
      </c>
      <c r="H1798" s="1" t="s">
        <v>21225</v>
      </c>
      <c r="I1798" s="1" t="s">
        <v>21226</v>
      </c>
      <c r="J1798" s="1" t="s">
        <v>21227</v>
      </c>
      <c r="K1798" s="1" t="s">
        <v>21228</v>
      </c>
      <c r="L1798" s="1" t="s">
        <v>21229</v>
      </c>
      <c r="M1798" s="1" t="s">
        <v>21230</v>
      </c>
      <c r="N1798" s="1" t="s">
        <v>21231</v>
      </c>
      <c r="O1798" s="1" t="s">
        <v>21232</v>
      </c>
      <c r="P1798" s="1" t="s">
        <v>21219</v>
      </c>
    </row>
    <row r="1799" spans="1:16" ht="15" customHeight="1">
      <c r="A1799" s="44">
        <v>1798</v>
      </c>
      <c r="B1799" s="1" t="s">
        <v>21233</v>
      </c>
      <c r="C1799" s="1" t="s">
        <v>21234</v>
      </c>
      <c r="D1799" s="1" t="s">
        <v>21235</v>
      </c>
      <c r="E1799" s="1" t="s">
        <v>21236</v>
      </c>
      <c r="F1799" s="1" t="s">
        <v>21237</v>
      </c>
      <c r="G1799" s="1" t="s">
        <v>21238</v>
      </c>
      <c r="H1799" s="1" t="s">
        <v>21239</v>
      </c>
      <c r="I1799" s="1" t="s">
        <v>21240</v>
      </c>
      <c r="J1799" s="1" t="s">
        <v>21241</v>
      </c>
      <c r="K1799" s="1" t="s">
        <v>21242</v>
      </c>
      <c r="L1799" s="1" t="s">
        <v>21243</v>
      </c>
      <c r="M1799" s="1" t="s">
        <v>21244</v>
      </c>
      <c r="N1799" s="1" t="s">
        <v>21245</v>
      </c>
      <c r="O1799" s="1" t="s">
        <v>21246</v>
      </c>
      <c r="P1799" s="1" t="s">
        <v>21233</v>
      </c>
    </row>
    <row r="1800" spans="1:16" ht="15" customHeight="1">
      <c r="A1800" s="44">
        <v>1799</v>
      </c>
      <c r="B1800" s="1" t="s">
        <v>21247</v>
      </c>
      <c r="C1800" s="1" t="s">
        <v>21248</v>
      </c>
      <c r="D1800" s="1" t="s">
        <v>21249</v>
      </c>
      <c r="E1800" s="1" t="s">
        <v>21250</v>
      </c>
      <c r="F1800" s="1" t="s">
        <v>21251</v>
      </c>
      <c r="G1800" s="1" t="s">
        <v>21252</v>
      </c>
      <c r="H1800" s="1" t="s">
        <v>21253</v>
      </c>
      <c r="I1800" s="1" t="s">
        <v>21254</v>
      </c>
      <c r="J1800" s="1" t="s">
        <v>21255</v>
      </c>
      <c r="K1800" s="1" t="s">
        <v>21256</v>
      </c>
      <c r="L1800" s="1" t="s">
        <v>21257</v>
      </c>
      <c r="M1800" s="1" t="s">
        <v>21258</v>
      </c>
      <c r="N1800" s="1" t="s">
        <v>21259</v>
      </c>
      <c r="O1800" s="1" t="s">
        <v>21260</v>
      </c>
      <c r="P1800" s="1" t="s">
        <v>21247</v>
      </c>
    </row>
    <row r="1801" spans="1:16" ht="15" customHeight="1">
      <c r="A1801" s="44">
        <v>1800</v>
      </c>
      <c r="B1801" s="1" t="s">
        <v>21261</v>
      </c>
      <c r="C1801" s="1" t="s">
        <v>21262</v>
      </c>
      <c r="D1801" s="1" t="s">
        <v>21263</v>
      </c>
      <c r="E1801" s="1" t="s">
        <v>21264</v>
      </c>
      <c r="F1801" s="1" t="s">
        <v>21265</v>
      </c>
      <c r="G1801" s="1" t="s">
        <v>21266</v>
      </c>
      <c r="H1801" s="1" t="s">
        <v>21267</v>
      </c>
      <c r="I1801" s="1" t="s">
        <v>21268</v>
      </c>
      <c r="J1801" s="1" t="s">
        <v>21269</v>
      </c>
      <c r="K1801" s="1" t="s">
        <v>21270</v>
      </c>
      <c r="L1801" s="1" t="s">
        <v>21271</v>
      </c>
      <c r="M1801" s="1" t="s">
        <v>21272</v>
      </c>
      <c r="N1801" s="1" t="s">
        <v>21273</v>
      </c>
      <c r="O1801" s="1" t="s">
        <v>21274</v>
      </c>
      <c r="P1801" s="1" t="s">
        <v>21261</v>
      </c>
    </row>
    <row r="1802" spans="1:16" ht="15" customHeight="1">
      <c r="A1802" s="44">
        <v>1801</v>
      </c>
      <c r="B1802" s="1" t="s">
        <v>21275</v>
      </c>
      <c r="C1802" s="1" t="s">
        <v>21276</v>
      </c>
      <c r="D1802" s="1" t="s">
        <v>21277</v>
      </c>
      <c r="E1802" s="1" t="s">
        <v>21278</v>
      </c>
      <c r="F1802" s="1" t="s">
        <v>21279</v>
      </c>
      <c r="G1802" s="1" t="s">
        <v>21280</v>
      </c>
      <c r="H1802" s="1" t="s">
        <v>21281</v>
      </c>
      <c r="I1802" s="1" t="s">
        <v>21282</v>
      </c>
      <c r="J1802" s="1" t="s">
        <v>21283</v>
      </c>
      <c r="K1802" s="1" t="s">
        <v>21284</v>
      </c>
      <c r="L1802" s="1" t="s">
        <v>21285</v>
      </c>
      <c r="M1802" s="1" t="s">
        <v>21286</v>
      </c>
      <c r="N1802" s="1" t="s">
        <v>21287</v>
      </c>
      <c r="O1802" s="1" t="s">
        <v>21288</v>
      </c>
      <c r="P1802" s="1" t="s">
        <v>21275</v>
      </c>
    </row>
    <row r="1803" spans="1:16" ht="15" customHeight="1">
      <c r="A1803" s="44">
        <v>1802</v>
      </c>
      <c r="B1803" s="1" t="s">
        <v>21289</v>
      </c>
      <c r="C1803" s="1" t="s">
        <v>21290</v>
      </c>
      <c r="D1803" s="1" t="s">
        <v>21291</v>
      </c>
      <c r="E1803" s="1" t="s">
        <v>21292</v>
      </c>
      <c r="F1803" s="1" t="s">
        <v>21293</v>
      </c>
      <c r="G1803" s="1" t="s">
        <v>21294</v>
      </c>
      <c r="H1803" s="1" t="s">
        <v>21295</v>
      </c>
      <c r="I1803" s="1" t="s">
        <v>21296</v>
      </c>
      <c r="J1803" s="1" t="s">
        <v>21297</v>
      </c>
      <c r="K1803" s="1" t="s">
        <v>21298</v>
      </c>
      <c r="L1803" s="1" t="s">
        <v>21299</v>
      </c>
      <c r="M1803" s="1" t="s">
        <v>21300</v>
      </c>
      <c r="N1803" s="1" t="s">
        <v>21301</v>
      </c>
      <c r="O1803" s="1" t="s">
        <v>21302</v>
      </c>
      <c r="P1803" s="1" t="s">
        <v>21289</v>
      </c>
    </row>
    <row r="1804" spans="1:16" ht="15" customHeight="1">
      <c r="A1804" s="44">
        <v>1803</v>
      </c>
      <c r="B1804" s="1" t="s">
        <v>21303</v>
      </c>
      <c r="C1804" s="1" t="s">
        <v>21304</v>
      </c>
      <c r="D1804" s="1" t="s">
        <v>21305</v>
      </c>
      <c r="E1804" s="1" t="s">
        <v>21306</v>
      </c>
      <c r="F1804" s="1" t="s">
        <v>21307</v>
      </c>
      <c r="G1804" s="1" t="s">
        <v>21308</v>
      </c>
      <c r="H1804" s="1" t="s">
        <v>21309</v>
      </c>
      <c r="I1804" s="1" t="s">
        <v>21310</v>
      </c>
      <c r="J1804" s="1" t="s">
        <v>21311</v>
      </c>
      <c r="K1804" s="1" t="s">
        <v>21312</v>
      </c>
      <c r="L1804" s="1" t="s">
        <v>21313</v>
      </c>
      <c r="M1804" s="1" t="s">
        <v>21314</v>
      </c>
      <c r="N1804" s="1" t="s">
        <v>21315</v>
      </c>
      <c r="O1804" s="1" t="s">
        <v>21316</v>
      </c>
      <c r="P1804" s="1" t="s">
        <v>21303</v>
      </c>
    </row>
    <row r="1805" spans="1:16" ht="15" customHeight="1">
      <c r="A1805" s="44">
        <v>1804</v>
      </c>
      <c r="B1805" s="1" t="s">
        <v>21317</v>
      </c>
      <c r="C1805" s="1" t="s">
        <v>21318</v>
      </c>
      <c r="D1805" s="1" t="s">
        <v>21319</v>
      </c>
      <c r="E1805" s="1" t="s">
        <v>21320</v>
      </c>
      <c r="F1805" s="1" t="s">
        <v>21321</v>
      </c>
      <c r="G1805" s="1" t="s">
        <v>21322</v>
      </c>
      <c r="H1805" s="1" t="s">
        <v>21323</v>
      </c>
      <c r="I1805" s="1" t="s">
        <v>21324</v>
      </c>
      <c r="J1805" s="1" t="s">
        <v>21325</v>
      </c>
      <c r="K1805" s="1" t="s">
        <v>21326</v>
      </c>
      <c r="L1805" s="1" t="s">
        <v>21327</v>
      </c>
      <c r="M1805" s="1" t="s">
        <v>21328</v>
      </c>
      <c r="N1805" s="1" t="s">
        <v>21329</v>
      </c>
      <c r="O1805" s="1" t="s">
        <v>21330</v>
      </c>
      <c r="P1805" s="1" t="s">
        <v>21317</v>
      </c>
    </row>
    <row r="1806" spans="1:16" ht="15" customHeight="1">
      <c r="A1806" s="44">
        <v>1805</v>
      </c>
      <c r="B1806" s="1" t="s">
        <v>21331</v>
      </c>
      <c r="C1806" s="1" t="s">
        <v>21332</v>
      </c>
      <c r="D1806" s="1" t="s">
        <v>21333</v>
      </c>
      <c r="E1806" s="1" t="s">
        <v>21334</v>
      </c>
      <c r="F1806" s="1" t="s">
        <v>21335</v>
      </c>
      <c r="G1806" s="1" t="s">
        <v>21336</v>
      </c>
      <c r="H1806" s="1" t="s">
        <v>21337</v>
      </c>
      <c r="I1806" s="1" t="s">
        <v>21338</v>
      </c>
      <c r="J1806" s="1" t="s">
        <v>21339</v>
      </c>
      <c r="K1806" s="1" t="s">
        <v>21340</v>
      </c>
      <c r="L1806" s="1" t="s">
        <v>21341</v>
      </c>
      <c r="M1806" s="1" t="s">
        <v>21342</v>
      </c>
      <c r="N1806" s="1" t="s">
        <v>21343</v>
      </c>
      <c r="O1806" s="1" t="s">
        <v>21344</v>
      </c>
      <c r="P1806" s="1" t="s">
        <v>21331</v>
      </c>
    </row>
    <row r="1807" spans="1:16" ht="15" customHeight="1">
      <c r="A1807" s="44">
        <v>1806</v>
      </c>
      <c r="B1807" s="1" t="s">
        <v>21345</v>
      </c>
      <c r="C1807" s="1" t="s">
        <v>21346</v>
      </c>
      <c r="D1807" s="1" t="s">
        <v>21347</v>
      </c>
      <c r="E1807" s="1" t="s">
        <v>21348</v>
      </c>
      <c r="F1807" s="1" t="s">
        <v>21349</v>
      </c>
      <c r="G1807" s="1" t="s">
        <v>21350</v>
      </c>
      <c r="H1807" s="1" t="s">
        <v>21351</v>
      </c>
      <c r="I1807" s="1" t="s">
        <v>21352</v>
      </c>
      <c r="J1807" s="1" t="s">
        <v>21353</v>
      </c>
      <c r="K1807" s="1" t="s">
        <v>21354</v>
      </c>
      <c r="L1807" s="1" t="s">
        <v>21355</v>
      </c>
      <c r="M1807" s="1" t="s">
        <v>21356</v>
      </c>
      <c r="N1807" s="1" t="s">
        <v>21357</v>
      </c>
      <c r="O1807" s="1" t="s">
        <v>21358</v>
      </c>
      <c r="P1807" s="1" t="s">
        <v>21345</v>
      </c>
    </row>
    <row r="1808" spans="1:16" ht="15" customHeight="1">
      <c r="A1808" s="44">
        <v>1807</v>
      </c>
      <c r="B1808" s="1" t="s">
        <v>21359</v>
      </c>
      <c r="C1808" s="1" t="s">
        <v>21360</v>
      </c>
      <c r="D1808" s="1" t="s">
        <v>21361</v>
      </c>
      <c r="E1808" s="1" t="s">
        <v>21362</v>
      </c>
      <c r="F1808" s="1" t="s">
        <v>21363</v>
      </c>
      <c r="G1808" s="1" t="s">
        <v>21364</v>
      </c>
      <c r="H1808" s="1" t="s">
        <v>21365</v>
      </c>
      <c r="I1808" s="1" t="s">
        <v>21366</v>
      </c>
      <c r="J1808" s="1" t="s">
        <v>21367</v>
      </c>
      <c r="K1808" s="1" t="s">
        <v>21368</v>
      </c>
      <c r="L1808" s="1" t="s">
        <v>21369</v>
      </c>
      <c r="M1808" s="1" t="s">
        <v>21370</v>
      </c>
      <c r="N1808" s="1" t="s">
        <v>21371</v>
      </c>
      <c r="O1808" s="1" t="s">
        <v>21372</v>
      </c>
      <c r="P1808" s="1" t="s">
        <v>21359</v>
      </c>
    </row>
    <row r="1809" spans="1:16" ht="15" customHeight="1">
      <c r="A1809" s="44">
        <v>1808</v>
      </c>
      <c r="B1809" s="1" t="s">
        <v>21373</v>
      </c>
      <c r="C1809" s="1" t="s">
        <v>21374</v>
      </c>
      <c r="D1809" s="1" t="s">
        <v>21375</v>
      </c>
      <c r="E1809" s="1" t="s">
        <v>21376</v>
      </c>
      <c r="F1809" s="1" t="s">
        <v>21377</v>
      </c>
      <c r="G1809" s="1" t="s">
        <v>21378</v>
      </c>
      <c r="H1809" s="1" t="s">
        <v>21379</v>
      </c>
      <c r="I1809" s="1" t="s">
        <v>21377</v>
      </c>
      <c r="J1809" s="1" t="s">
        <v>21380</v>
      </c>
      <c r="K1809" s="1" t="s">
        <v>21381</v>
      </c>
      <c r="L1809" s="1" t="s">
        <v>21373</v>
      </c>
      <c r="M1809" s="1" t="s">
        <v>21382</v>
      </c>
      <c r="N1809" s="1" t="s">
        <v>21373</v>
      </c>
      <c r="O1809" s="1" t="s">
        <v>21383</v>
      </c>
      <c r="P1809" s="1" t="s">
        <v>21373</v>
      </c>
    </row>
    <row r="1810" spans="1:16" ht="15" customHeight="1">
      <c r="A1810" s="44">
        <v>1809</v>
      </c>
      <c r="B1810" s="1" t="s">
        <v>21384</v>
      </c>
      <c r="C1810" s="1" t="s">
        <v>21385</v>
      </c>
      <c r="D1810" s="1" t="s">
        <v>21386</v>
      </c>
      <c r="E1810" s="1" t="s">
        <v>21387</v>
      </c>
      <c r="F1810" s="1" t="s">
        <v>21388</v>
      </c>
      <c r="G1810" s="1" t="s">
        <v>21389</v>
      </c>
      <c r="H1810" s="1" t="s">
        <v>21390</v>
      </c>
      <c r="I1810" s="1" t="s">
        <v>21391</v>
      </c>
      <c r="J1810" s="1" t="s">
        <v>21392</v>
      </c>
      <c r="K1810" s="1" t="s">
        <v>21393</v>
      </c>
      <c r="L1810" s="1" t="s">
        <v>21394</v>
      </c>
      <c r="M1810" s="1" t="s">
        <v>21395</v>
      </c>
      <c r="N1810" s="1" t="s">
        <v>21394</v>
      </c>
      <c r="O1810" s="1" t="s">
        <v>21396</v>
      </c>
      <c r="P1810" s="1" t="s">
        <v>21384</v>
      </c>
    </row>
    <row r="1811" spans="1:16" ht="15" customHeight="1">
      <c r="A1811" s="44">
        <v>1810</v>
      </c>
      <c r="B1811" s="1" t="s">
        <v>21397</v>
      </c>
      <c r="C1811" s="1" t="s">
        <v>21398</v>
      </c>
      <c r="D1811" s="1" t="s">
        <v>21399</v>
      </c>
      <c r="E1811" s="1" t="s">
        <v>21400</v>
      </c>
      <c r="F1811" s="1" t="s">
        <v>21401</v>
      </c>
      <c r="G1811" s="1" t="s">
        <v>21402</v>
      </c>
      <c r="H1811" s="1" t="s">
        <v>21403</v>
      </c>
      <c r="I1811" s="1" t="s">
        <v>21404</v>
      </c>
      <c r="J1811" s="1" t="s">
        <v>21405</v>
      </c>
      <c r="K1811" s="1" t="s">
        <v>21406</v>
      </c>
      <c r="L1811" s="1" t="s">
        <v>21397</v>
      </c>
      <c r="M1811" s="1" t="s">
        <v>21407</v>
      </c>
      <c r="N1811" s="1" t="s">
        <v>21397</v>
      </c>
      <c r="O1811" s="1" t="s">
        <v>21408</v>
      </c>
      <c r="P1811" s="1" t="s">
        <v>21397</v>
      </c>
    </row>
    <row r="1812" spans="1:16" ht="15" customHeight="1">
      <c r="A1812" s="44">
        <v>1811</v>
      </c>
      <c r="B1812" s="1" t="s">
        <v>21409</v>
      </c>
      <c r="C1812" s="1" t="s">
        <v>21410</v>
      </c>
      <c r="D1812" s="1" t="s">
        <v>21411</v>
      </c>
      <c r="E1812" s="1" t="s">
        <v>21412</v>
      </c>
      <c r="F1812" s="1" t="s">
        <v>21413</v>
      </c>
      <c r="G1812" s="1" t="s">
        <v>21414</v>
      </c>
      <c r="H1812" s="1" t="s">
        <v>21415</v>
      </c>
      <c r="I1812" s="1" t="s">
        <v>21416</v>
      </c>
      <c r="J1812" s="1" t="s">
        <v>21417</v>
      </c>
      <c r="K1812" s="1" t="s">
        <v>21418</v>
      </c>
      <c r="L1812" s="1" t="s">
        <v>21419</v>
      </c>
      <c r="M1812" s="1" t="s">
        <v>21420</v>
      </c>
      <c r="N1812" s="1" t="s">
        <v>21421</v>
      </c>
      <c r="O1812" s="1" t="s">
        <v>21422</v>
      </c>
      <c r="P1812" s="1" t="s">
        <v>21409</v>
      </c>
    </row>
    <row r="1813" spans="1:16" ht="15" customHeight="1">
      <c r="A1813" s="44">
        <v>1812</v>
      </c>
      <c r="B1813" s="1" t="s">
        <v>21423</v>
      </c>
      <c r="C1813" s="1" t="s">
        <v>21424</v>
      </c>
      <c r="D1813" s="1" t="s">
        <v>21425</v>
      </c>
      <c r="E1813" s="1" t="s">
        <v>21426</v>
      </c>
      <c r="F1813" s="1" t="s">
        <v>21427</v>
      </c>
      <c r="G1813" s="1" t="s">
        <v>21428</v>
      </c>
      <c r="H1813" s="1" t="s">
        <v>21429</v>
      </c>
      <c r="I1813" s="1" t="s">
        <v>21430</v>
      </c>
      <c r="J1813" s="1" t="s">
        <v>21431</v>
      </c>
      <c r="K1813" s="1" t="s">
        <v>21432</v>
      </c>
      <c r="L1813" s="1" t="s">
        <v>21433</v>
      </c>
      <c r="M1813" s="1" t="s">
        <v>21434</v>
      </c>
      <c r="N1813" s="1" t="s">
        <v>21435</v>
      </c>
      <c r="O1813" s="1" t="s">
        <v>21436</v>
      </c>
      <c r="P1813" s="1" t="s">
        <v>21423</v>
      </c>
    </row>
    <row r="1814" spans="1:16" ht="15" customHeight="1">
      <c r="A1814" s="44">
        <v>1813</v>
      </c>
      <c r="B1814" s="1" t="s">
        <v>21437</v>
      </c>
      <c r="C1814" s="1" t="s">
        <v>21438</v>
      </c>
      <c r="D1814" s="1" t="s">
        <v>21439</v>
      </c>
      <c r="E1814" s="1" t="s">
        <v>21440</v>
      </c>
      <c r="F1814" s="1" t="s">
        <v>21441</v>
      </c>
      <c r="G1814" s="1" t="s">
        <v>21442</v>
      </c>
      <c r="H1814" s="1" t="s">
        <v>21443</v>
      </c>
      <c r="I1814" s="1" t="s">
        <v>21444</v>
      </c>
      <c r="J1814" s="1" t="s">
        <v>21445</v>
      </c>
      <c r="K1814" s="1" t="s">
        <v>21446</v>
      </c>
      <c r="L1814" s="1" t="s">
        <v>21447</v>
      </c>
      <c r="M1814" s="1" t="s">
        <v>21448</v>
      </c>
      <c r="N1814" s="1" t="s">
        <v>21449</v>
      </c>
      <c r="O1814" s="1" t="s">
        <v>21450</v>
      </c>
      <c r="P1814" s="1" t="s">
        <v>21437</v>
      </c>
    </row>
    <row r="1815" spans="1:16" ht="15" customHeight="1">
      <c r="A1815" s="44">
        <v>1814</v>
      </c>
      <c r="B1815" s="1" t="s">
        <v>21451</v>
      </c>
      <c r="C1815" s="1" t="s">
        <v>21452</v>
      </c>
      <c r="D1815" s="1" t="s">
        <v>21453</v>
      </c>
      <c r="E1815" s="1" t="s">
        <v>21454</v>
      </c>
      <c r="F1815" s="1" t="s">
        <v>21455</v>
      </c>
      <c r="G1815" s="1" t="s">
        <v>21456</v>
      </c>
      <c r="H1815" s="1" t="s">
        <v>21457</v>
      </c>
      <c r="I1815" s="1" t="s">
        <v>21458</v>
      </c>
      <c r="J1815" s="1" t="s">
        <v>21459</v>
      </c>
      <c r="K1815" s="1" t="s">
        <v>21460</v>
      </c>
      <c r="L1815" s="1" t="s">
        <v>21461</v>
      </c>
      <c r="M1815" s="1" t="s">
        <v>21462</v>
      </c>
      <c r="N1815" s="1" t="s">
        <v>21463</v>
      </c>
      <c r="O1815" s="1" t="s">
        <v>21464</v>
      </c>
      <c r="P1815" s="1" t="s">
        <v>21451</v>
      </c>
    </row>
    <row r="1816" spans="1:16" ht="15" customHeight="1">
      <c r="A1816" s="44">
        <v>1815</v>
      </c>
      <c r="B1816" s="1" t="s">
        <v>21465</v>
      </c>
      <c r="C1816" s="1" t="s">
        <v>21466</v>
      </c>
      <c r="D1816" s="1" t="s">
        <v>21467</v>
      </c>
      <c r="E1816" s="1" t="s">
        <v>21468</v>
      </c>
      <c r="F1816" s="1" t="s">
        <v>21469</v>
      </c>
      <c r="G1816" s="1" t="s">
        <v>21470</v>
      </c>
      <c r="H1816" s="1" t="s">
        <v>21471</v>
      </c>
      <c r="I1816" s="1" t="s">
        <v>21472</v>
      </c>
      <c r="J1816" s="1" t="s">
        <v>21473</v>
      </c>
      <c r="K1816" s="1" t="s">
        <v>21474</v>
      </c>
      <c r="L1816" s="1" t="s">
        <v>21475</v>
      </c>
      <c r="M1816" s="1" t="s">
        <v>21476</v>
      </c>
      <c r="N1816" s="1" t="s">
        <v>21477</v>
      </c>
      <c r="O1816" s="1" t="s">
        <v>21478</v>
      </c>
      <c r="P1816" s="1" t="s">
        <v>21465</v>
      </c>
    </row>
    <row r="1817" spans="1:16" ht="15" customHeight="1">
      <c r="A1817" s="44">
        <v>1816</v>
      </c>
      <c r="B1817" s="1" t="s">
        <v>21479</v>
      </c>
      <c r="C1817" s="1" t="s">
        <v>21480</v>
      </c>
      <c r="D1817" s="1" t="s">
        <v>21481</v>
      </c>
      <c r="E1817" s="1" t="s">
        <v>21482</v>
      </c>
      <c r="F1817" s="1" t="s">
        <v>21483</v>
      </c>
      <c r="G1817" s="1" t="s">
        <v>21484</v>
      </c>
      <c r="H1817" s="1" t="s">
        <v>21485</v>
      </c>
      <c r="I1817" s="1" t="s">
        <v>21486</v>
      </c>
      <c r="J1817" s="1" t="s">
        <v>21487</v>
      </c>
      <c r="K1817" s="1" t="s">
        <v>21488</v>
      </c>
      <c r="L1817" s="1" t="s">
        <v>21489</v>
      </c>
      <c r="M1817" s="1" t="s">
        <v>21490</v>
      </c>
      <c r="N1817" s="1" t="s">
        <v>21491</v>
      </c>
      <c r="O1817" s="1" t="s">
        <v>21492</v>
      </c>
      <c r="P1817" s="1" t="s">
        <v>21479</v>
      </c>
    </row>
    <row r="1818" spans="1:16" ht="15" customHeight="1">
      <c r="A1818" s="44">
        <v>1817</v>
      </c>
      <c r="B1818" s="1" t="s">
        <v>21493</v>
      </c>
      <c r="C1818" s="1" t="s">
        <v>21494</v>
      </c>
      <c r="D1818" s="1" t="s">
        <v>21495</v>
      </c>
      <c r="E1818" s="1" t="s">
        <v>21496</v>
      </c>
      <c r="F1818" s="1" t="s">
        <v>21497</v>
      </c>
      <c r="G1818" s="1" t="s">
        <v>21498</v>
      </c>
      <c r="H1818" s="1" t="s">
        <v>21499</v>
      </c>
      <c r="I1818" s="1" t="s">
        <v>21500</v>
      </c>
      <c r="J1818" s="1" t="s">
        <v>21501</v>
      </c>
      <c r="K1818" s="1" t="s">
        <v>21502</v>
      </c>
      <c r="L1818" s="1" t="s">
        <v>21503</v>
      </c>
      <c r="M1818" s="1" t="s">
        <v>21504</v>
      </c>
      <c r="N1818" s="1" t="s">
        <v>21505</v>
      </c>
      <c r="O1818" s="1" t="s">
        <v>21506</v>
      </c>
      <c r="P1818" s="1" t="s">
        <v>21493</v>
      </c>
    </row>
    <row r="1819" spans="1:16" ht="15" customHeight="1">
      <c r="A1819" s="44">
        <v>1818</v>
      </c>
      <c r="B1819" s="1" t="s">
        <v>21507</v>
      </c>
      <c r="C1819" s="1" t="s">
        <v>21508</v>
      </c>
      <c r="D1819" s="1" t="s">
        <v>21509</v>
      </c>
      <c r="E1819" s="1" t="s">
        <v>21510</v>
      </c>
      <c r="F1819" s="1" t="s">
        <v>21511</v>
      </c>
      <c r="G1819" s="1" t="s">
        <v>21512</v>
      </c>
      <c r="H1819" s="1" t="s">
        <v>21513</v>
      </c>
      <c r="I1819" s="1" t="s">
        <v>21514</v>
      </c>
      <c r="J1819" s="1" t="s">
        <v>21515</v>
      </c>
      <c r="K1819" s="1" t="s">
        <v>21516</v>
      </c>
      <c r="L1819" s="1" t="s">
        <v>21517</v>
      </c>
      <c r="M1819" s="1" t="s">
        <v>21518</v>
      </c>
      <c r="N1819" s="1" t="s">
        <v>21519</v>
      </c>
      <c r="O1819" s="1" t="s">
        <v>21520</v>
      </c>
      <c r="P1819" s="1" t="s">
        <v>21507</v>
      </c>
    </row>
    <row r="1820" spans="1:16" ht="15" customHeight="1">
      <c r="A1820" s="44">
        <v>1819</v>
      </c>
      <c r="B1820" s="1" t="s">
        <v>21521</v>
      </c>
      <c r="C1820" s="1" t="s">
        <v>21522</v>
      </c>
      <c r="D1820" s="1" t="s">
        <v>21523</v>
      </c>
      <c r="E1820" s="1" t="s">
        <v>21524</v>
      </c>
      <c r="F1820" s="1" t="s">
        <v>21525</v>
      </c>
      <c r="G1820" s="1" t="s">
        <v>21526</v>
      </c>
      <c r="H1820" s="1" t="s">
        <v>21527</v>
      </c>
      <c r="I1820" s="1" t="s">
        <v>21528</v>
      </c>
      <c r="J1820" s="1" t="s">
        <v>21529</v>
      </c>
      <c r="K1820" s="1" t="s">
        <v>21530</v>
      </c>
      <c r="L1820" s="1" t="s">
        <v>21531</v>
      </c>
      <c r="M1820" s="1" t="s">
        <v>21532</v>
      </c>
      <c r="N1820" s="1" t="s">
        <v>21533</v>
      </c>
      <c r="O1820" s="1" t="s">
        <v>21534</v>
      </c>
      <c r="P1820" s="1" t="s">
        <v>21521</v>
      </c>
    </row>
    <row r="1821" spans="1:16" ht="15" customHeight="1">
      <c r="A1821" s="44">
        <v>1820</v>
      </c>
      <c r="B1821" s="1" t="s">
        <v>21535</v>
      </c>
      <c r="C1821" s="1" t="s">
        <v>21536</v>
      </c>
      <c r="D1821" s="1" t="s">
        <v>21537</v>
      </c>
      <c r="E1821" s="1" t="s">
        <v>21538</v>
      </c>
      <c r="F1821" s="1" t="s">
        <v>21539</v>
      </c>
      <c r="G1821" s="1" t="s">
        <v>21540</v>
      </c>
      <c r="H1821" s="1" t="s">
        <v>21541</v>
      </c>
      <c r="I1821" s="1" t="s">
        <v>21542</v>
      </c>
      <c r="J1821" s="1" t="s">
        <v>21543</v>
      </c>
      <c r="K1821" s="1" t="s">
        <v>21544</v>
      </c>
      <c r="L1821" s="1" t="s">
        <v>21545</v>
      </c>
      <c r="M1821" s="1" t="s">
        <v>21546</v>
      </c>
      <c r="N1821" s="1" t="s">
        <v>21547</v>
      </c>
      <c r="O1821" s="1" t="s">
        <v>21548</v>
      </c>
      <c r="P1821" s="1" t="s">
        <v>21535</v>
      </c>
    </row>
    <row r="1822" spans="1:16" ht="15" customHeight="1">
      <c r="A1822" s="44">
        <v>1821</v>
      </c>
      <c r="B1822" s="1" t="s">
        <v>21549</v>
      </c>
      <c r="C1822" s="1" t="s">
        <v>21550</v>
      </c>
      <c r="D1822" s="1" t="s">
        <v>21551</v>
      </c>
      <c r="E1822" s="1" t="s">
        <v>21552</v>
      </c>
      <c r="F1822" s="1" t="s">
        <v>21553</v>
      </c>
      <c r="G1822" s="1" t="s">
        <v>21554</v>
      </c>
      <c r="H1822" s="1" t="s">
        <v>21555</v>
      </c>
      <c r="I1822" s="1" t="s">
        <v>21556</v>
      </c>
      <c r="J1822" s="1" t="s">
        <v>21557</v>
      </c>
      <c r="K1822" s="1" t="s">
        <v>21558</v>
      </c>
      <c r="L1822" s="1" t="s">
        <v>21559</v>
      </c>
      <c r="M1822" s="1" t="s">
        <v>21560</v>
      </c>
      <c r="N1822" s="1" t="s">
        <v>21561</v>
      </c>
      <c r="O1822" s="1" t="s">
        <v>21562</v>
      </c>
      <c r="P1822" s="1" t="s">
        <v>21549</v>
      </c>
    </row>
    <row r="1823" spans="1:16" ht="15" customHeight="1">
      <c r="A1823" s="44">
        <v>1822</v>
      </c>
      <c r="B1823" s="1" t="s">
        <v>21563</v>
      </c>
      <c r="C1823" s="1" t="s">
        <v>21564</v>
      </c>
      <c r="D1823" s="1" t="s">
        <v>21565</v>
      </c>
      <c r="E1823" s="1" t="s">
        <v>21566</v>
      </c>
      <c r="F1823" s="1" t="s">
        <v>21567</v>
      </c>
      <c r="G1823" s="1" t="s">
        <v>21568</v>
      </c>
      <c r="H1823" s="1" t="s">
        <v>21569</v>
      </c>
      <c r="I1823" s="1" t="s">
        <v>21570</v>
      </c>
      <c r="J1823" s="1" t="s">
        <v>21571</v>
      </c>
      <c r="K1823" s="1" t="s">
        <v>21572</v>
      </c>
      <c r="L1823" s="1" t="s">
        <v>21573</v>
      </c>
      <c r="M1823" s="1" t="s">
        <v>21574</v>
      </c>
      <c r="N1823" s="1" t="s">
        <v>21575</v>
      </c>
      <c r="O1823" s="1" t="s">
        <v>21576</v>
      </c>
      <c r="P1823" s="1" t="s">
        <v>21563</v>
      </c>
    </row>
    <row r="1824" spans="1:16" ht="15" customHeight="1">
      <c r="A1824" s="44">
        <v>1823</v>
      </c>
      <c r="B1824" s="1" t="s">
        <v>21577</v>
      </c>
      <c r="C1824" s="1" t="s">
        <v>21578</v>
      </c>
      <c r="D1824" s="1" t="s">
        <v>21579</v>
      </c>
      <c r="E1824" s="1" t="s">
        <v>21580</v>
      </c>
      <c r="F1824" s="1" t="s">
        <v>21581</v>
      </c>
      <c r="G1824" s="1" t="s">
        <v>21582</v>
      </c>
      <c r="H1824" s="1" t="s">
        <v>21583</v>
      </c>
      <c r="I1824" s="1" t="s">
        <v>21584</v>
      </c>
      <c r="J1824" s="1" t="s">
        <v>21585</v>
      </c>
      <c r="K1824" s="1" t="s">
        <v>21586</v>
      </c>
      <c r="L1824" s="1" t="s">
        <v>21587</v>
      </c>
      <c r="M1824" s="1" t="s">
        <v>21588</v>
      </c>
      <c r="N1824" s="1" t="s">
        <v>21589</v>
      </c>
      <c r="O1824" s="1" t="s">
        <v>21590</v>
      </c>
      <c r="P1824" s="1" t="s">
        <v>21577</v>
      </c>
    </row>
    <row r="1825" spans="1:16" ht="15" customHeight="1">
      <c r="A1825" s="44">
        <v>1824</v>
      </c>
      <c r="B1825" s="1" t="s">
        <v>21591</v>
      </c>
      <c r="C1825" s="1" t="s">
        <v>21592</v>
      </c>
      <c r="D1825" s="1" t="s">
        <v>21593</v>
      </c>
      <c r="E1825" s="1" t="s">
        <v>21594</v>
      </c>
      <c r="F1825" s="1" t="s">
        <v>21595</v>
      </c>
      <c r="G1825" s="1" t="s">
        <v>21596</v>
      </c>
      <c r="H1825" s="1" t="s">
        <v>21597</v>
      </c>
      <c r="I1825" s="1" t="s">
        <v>21598</v>
      </c>
      <c r="J1825" s="1" t="s">
        <v>21599</v>
      </c>
      <c r="K1825" s="1" t="s">
        <v>21600</v>
      </c>
      <c r="L1825" s="1" t="s">
        <v>21601</v>
      </c>
      <c r="M1825" s="1" t="s">
        <v>21602</v>
      </c>
      <c r="N1825" s="1" t="s">
        <v>21603</v>
      </c>
      <c r="O1825" s="1" t="s">
        <v>21604</v>
      </c>
      <c r="P1825" s="1" t="s">
        <v>21591</v>
      </c>
    </row>
    <row r="1826" spans="1:16" ht="15" customHeight="1">
      <c r="A1826" s="44">
        <v>1825</v>
      </c>
      <c r="B1826" s="1" t="s">
        <v>21605</v>
      </c>
      <c r="C1826" s="1" t="s">
        <v>21550</v>
      </c>
      <c r="D1826" s="1" t="s">
        <v>21551</v>
      </c>
      <c r="E1826" s="1" t="s">
        <v>21552</v>
      </c>
      <c r="F1826" s="1" t="s">
        <v>21553</v>
      </c>
      <c r="G1826" s="1" t="s">
        <v>21606</v>
      </c>
      <c r="H1826" s="1" t="s">
        <v>21555</v>
      </c>
      <c r="I1826" s="1" t="s">
        <v>21556</v>
      </c>
      <c r="J1826" s="1" t="s">
        <v>21557</v>
      </c>
      <c r="K1826" s="1" t="s">
        <v>21558</v>
      </c>
      <c r="L1826" s="1" t="s">
        <v>21607</v>
      </c>
      <c r="M1826" s="1" t="s">
        <v>21560</v>
      </c>
      <c r="N1826" s="1" t="s">
        <v>21608</v>
      </c>
      <c r="O1826" s="1" t="s">
        <v>21562</v>
      </c>
      <c r="P1826" s="1" t="s">
        <v>21605</v>
      </c>
    </row>
    <row r="1827" spans="1:16" ht="15" customHeight="1">
      <c r="A1827" s="44">
        <v>1826</v>
      </c>
      <c r="B1827" s="1" t="s">
        <v>21609</v>
      </c>
      <c r="C1827" s="1" t="s">
        <v>21610</v>
      </c>
      <c r="D1827" s="1" t="s">
        <v>21611</v>
      </c>
      <c r="E1827" s="1" t="s">
        <v>21612</v>
      </c>
      <c r="F1827" s="1" t="s">
        <v>21613</v>
      </c>
      <c r="G1827" s="1" t="s">
        <v>21614</v>
      </c>
      <c r="H1827" s="1" t="s">
        <v>21615</v>
      </c>
      <c r="I1827" s="1" t="s">
        <v>21616</v>
      </c>
      <c r="J1827" s="1" t="s">
        <v>21617</v>
      </c>
      <c r="K1827" s="1" t="s">
        <v>21618</v>
      </c>
      <c r="L1827" s="1" t="s">
        <v>21619</v>
      </c>
      <c r="M1827" s="1" t="s">
        <v>21620</v>
      </c>
      <c r="N1827" s="1" t="s">
        <v>21621</v>
      </c>
      <c r="O1827" s="1" t="s">
        <v>21622</v>
      </c>
      <c r="P1827" s="1" t="s">
        <v>21609</v>
      </c>
    </row>
    <row r="1828" spans="1:16" ht="15" customHeight="1">
      <c r="A1828" s="44">
        <v>1827</v>
      </c>
      <c r="B1828" s="1" t="s">
        <v>21623</v>
      </c>
      <c r="C1828" s="1" t="s">
        <v>21624</v>
      </c>
      <c r="D1828" s="1" t="s">
        <v>21625</v>
      </c>
      <c r="E1828" s="1" t="s">
        <v>21626</v>
      </c>
      <c r="F1828" s="1" t="s">
        <v>21627</v>
      </c>
      <c r="G1828" s="1" t="s">
        <v>21628</v>
      </c>
      <c r="H1828" s="1" t="s">
        <v>21629</v>
      </c>
      <c r="I1828" s="1" t="s">
        <v>21630</v>
      </c>
      <c r="J1828" s="1" t="s">
        <v>21631</v>
      </c>
      <c r="K1828" s="1" t="s">
        <v>21632</v>
      </c>
      <c r="L1828" s="1" t="s">
        <v>21633</v>
      </c>
      <c r="M1828" s="1" t="s">
        <v>21634</v>
      </c>
      <c r="N1828" s="1" t="s">
        <v>21635</v>
      </c>
      <c r="O1828" s="1" t="s">
        <v>21636</v>
      </c>
      <c r="P1828" s="1" t="s">
        <v>21623</v>
      </c>
    </row>
    <row r="1829" spans="1:16" ht="15" customHeight="1">
      <c r="A1829" s="44">
        <v>1828</v>
      </c>
      <c r="B1829" s="1" t="s">
        <v>21637</v>
      </c>
      <c r="C1829" s="1" t="s">
        <v>21638</v>
      </c>
      <c r="D1829" s="1" t="s">
        <v>21639</v>
      </c>
      <c r="E1829" s="1" t="s">
        <v>21640</v>
      </c>
      <c r="F1829" s="1" t="s">
        <v>21641</v>
      </c>
      <c r="G1829" s="1" t="s">
        <v>21642</v>
      </c>
      <c r="H1829" s="1" t="s">
        <v>21641</v>
      </c>
      <c r="I1829" s="1" t="s">
        <v>21641</v>
      </c>
      <c r="J1829" s="1" t="s">
        <v>21640</v>
      </c>
      <c r="K1829" s="1" t="s">
        <v>21643</v>
      </c>
      <c r="L1829" s="1" t="s">
        <v>21637</v>
      </c>
      <c r="M1829" s="1" t="s">
        <v>21637</v>
      </c>
      <c r="N1829" s="1" t="s">
        <v>21644</v>
      </c>
      <c r="O1829" s="1" t="s">
        <v>21641</v>
      </c>
      <c r="P1829" s="1" t="s">
        <v>21637</v>
      </c>
    </row>
    <row r="1830" spans="1:16" ht="15" customHeight="1">
      <c r="A1830" s="44">
        <v>1829</v>
      </c>
      <c r="B1830" s="1" t="s">
        <v>21645</v>
      </c>
      <c r="C1830" s="1" t="s">
        <v>21646</v>
      </c>
      <c r="D1830" s="1" t="s">
        <v>21647</v>
      </c>
      <c r="E1830" s="1" t="s">
        <v>21648</v>
      </c>
      <c r="F1830" s="1" t="s">
        <v>21649</v>
      </c>
      <c r="G1830" s="1" t="s">
        <v>21650</v>
      </c>
      <c r="H1830" s="1" t="s">
        <v>21651</v>
      </c>
      <c r="I1830" s="1" t="s">
        <v>21652</v>
      </c>
      <c r="J1830" s="1" t="s">
        <v>21653</v>
      </c>
      <c r="K1830" s="1" t="s">
        <v>21654</v>
      </c>
      <c r="L1830" s="1" t="s">
        <v>21655</v>
      </c>
      <c r="M1830" s="1" t="s">
        <v>21656</v>
      </c>
      <c r="N1830" s="1" t="s">
        <v>21657</v>
      </c>
      <c r="O1830" s="1" t="s">
        <v>21658</v>
      </c>
      <c r="P1830" s="1" t="s">
        <v>21645</v>
      </c>
    </row>
    <row r="1831" spans="1:16" ht="15" customHeight="1">
      <c r="A1831" s="44">
        <v>1830</v>
      </c>
      <c r="B1831" s="1" t="s">
        <v>21659</v>
      </c>
      <c r="C1831" s="1" t="s">
        <v>21660</v>
      </c>
      <c r="D1831" s="1" t="s">
        <v>21661</v>
      </c>
      <c r="E1831" s="1" t="s">
        <v>21662</v>
      </c>
      <c r="F1831" s="1" t="s">
        <v>21663</v>
      </c>
      <c r="G1831" s="1" t="s">
        <v>21664</v>
      </c>
      <c r="H1831" s="1" t="s">
        <v>21665</v>
      </c>
      <c r="I1831" s="1" t="s">
        <v>21666</v>
      </c>
      <c r="J1831" s="1" t="s">
        <v>21667</v>
      </c>
      <c r="K1831" s="1" t="s">
        <v>21668</v>
      </c>
      <c r="L1831" s="1" t="s">
        <v>21669</v>
      </c>
      <c r="M1831" s="1" t="s">
        <v>21670</v>
      </c>
      <c r="N1831" s="1" t="s">
        <v>21671</v>
      </c>
      <c r="O1831" s="1" t="s">
        <v>21672</v>
      </c>
      <c r="P1831" s="1" t="s">
        <v>21659</v>
      </c>
    </row>
    <row r="1832" spans="1:16" ht="15" customHeight="1">
      <c r="A1832" s="44">
        <v>1831</v>
      </c>
      <c r="B1832" s="1" t="s">
        <v>21673</v>
      </c>
      <c r="C1832" s="1" t="s">
        <v>21674</v>
      </c>
      <c r="D1832" s="1" t="s">
        <v>21675</v>
      </c>
      <c r="E1832" s="1" t="s">
        <v>21676</v>
      </c>
      <c r="F1832" s="1" t="s">
        <v>21677</v>
      </c>
      <c r="G1832" s="1" t="s">
        <v>21678</v>
      </c>
      <c r="H1832" s="1" t="s">
        <v>21679</v>
      </c>
      <c r="I1832" s="1" t="s">
        <v>21680</v>
      </c>
      <c r="J1832" s="1" t="s">
        <v>21681</v>
      </c>
      <c r="K1832" s="1" t="s">
        <v>21682</v>
      </c>
      <c r="L1832" s="1" t="s">
        <v>21683</v>
      </c>
      <c r="M1832" s="1" t="s">
        <v>21684</v>
      </c>
      <c r="N1832" s="1" t="s">
        <v>21685</v>
      </c>
      <c r="O1832" s="1" t="s">
        <v>21686</v>
      </c>
      <c r="P1832" s="1" t="s">
        <v>21673</v>
      </c>
    </row>
    <row r="1833" spans="1:16" ht="15" customHeight="1">
      <c r="A1833" s="44">
        <v>1832</v>
      </c>
      <c r="B1833" s="1" t="s">
        <v>21687</v>
      </c>
      <c r="C1833" s="1" t="s">
        <v>21688</v>
      </c>
      <c r="D1833" s="1" t="s">
        <v>21689</v>
      </c>
      <c r="E1833" s="1" t="s">
        <v>21690</v>
      </c>
      <c r="F1833" s="1" t="s">
        <v>21691</v>
      </c>
      <c r="G1833" s="1" t="s">
        <v>21692</v>
      </c>
      <c r="H1833" s="1" t="s">
        <v>21693</v>
      </c>
      <c r="I1833" s="1" t="s">
        <v>21694</v>
      </c>
      <c r="J1833" s="1" t="s">
        <v>21695</v>
      </c>
      <c r="K1833" s="1" t="s">
        <v>21696</v>
      </c>
      <c r="L1833" s="1" t="s">
        <v>21697</v>
      </c>
      <c r="M1833" s="1" t="s">
        <v>21698</v>
      </c>
      <c r="N1833" s="1" t="s">
        <v>21699</v>
      </c>
      <c r="O1833" s="1" t="s">
        <v>21700</v>
      </c>
      <c r="P1833" s="1" t="s">
        <v>21687</v>
      </c>
    </row>
    <row r="1834" spans="1:16" ht="15" customHeight="1">
      <c r="A1834" s="44">
        <v>1833</v>
      </c>
      <c r="B1834" s="1" t="s">
        <v>21701</v>
      </c>
      <c r="C1834" s="1" t="s">
        <v>21702</v>
      </c>
      <c r="D1834" s="1" t="s">
        <v>21703</v>
      </c>
      <c r="E1834" s="1" t="s">
        <v>21704</v>
      </c>
      <c r="F1834" s="1" t="s">
        <v>21705</v>
      </c>
      <c r="G1834" s="1" t="s">
        <v>21706</v>
      </c>
      <c r="H1834" s="1" t="s">
        <v>21707</v>
      </c>
      <c r="I1834" s="1" t="s">
        <v>21708</v>
      </c>
      <c r="J1834" s="1" t="s">
        <v>21709</v>
      </c>
      <c r="K1834" s="1" t="s">
        <v>21710</v>
      </c>
      <c r="L1834" s="1" t="s">
        <v>21711</v>
      </c>
      <c r="M1834" s="1" t="s">
        <v>21712</v>
      </c>
      <c r="N1834" s="1" t="s">
        <v>21712</v>
      </c>
      <c r="O1834" s="1" t="s">
        <v>21713</v>
      </c>
      <c r="P1834" s="1" t="s">
        <v>21701</v>
      </c>
    </row>
    <row r="1835" spans="1:16" ht="15" customHeight="1">
      <c r="A1835" s="44">
        <v>1834</v>
      </c>
      <c r="B1835" s="1" t="s">
        <v>21714</v>
      </c>
      <c r="C1835" s="1" t="s">
        <v>21715</v>
      </c>
      <c r="D1835" s="1" t="s">
        <v>21716</v>
      </c>
      <c r="E1835" s="1" t="s">
        <v>21717</v>
      </c>
      <c r="F1835" s="1" t="s">
        <v>21718</v>
      </c>
      <c r="G1835" s="1" t="s">
        <v>21719</v>
      </c>
      <c r="H1835" s="1" t="s">
        <v>21720</v>
      </c>
      <c r="I1835" s="1" t="s">
        <v>21721</v>
      </c>
      <c r="J1835" s="1" t="s">
        <v>21722</v>
      </c>
      <c r="K1835" s="1" t="s">
        <v>21723</v>
      </c>
      <c r="L1835" s="1" t="s">
        <v>21724</v>
      </c>
      <c r="M1835" s="1" t="s">
        <v>21725</v>
      </c>
      <c r="N1835" s="1" t="s">
        <v>21726</v>
      </c>
      <c r="O1835" s="1" t="s">
        <v>21727</v>
      </c>
      <c r="P1835" s="1" t="s">
        <v>21714</v>
      </c>
    </row>
    <row r="1836" spans="1:16" ht="15" customHeight="1">
      <c r="A1836" s="44">
        <v>1835</v>
      </c>
      <c r="B1836" s="1" t="s">
        <v>21728</v>
      </c>
      <c r="C1836" s="1" t="s">
        <v>21729</v>
      </c>
      <c r="D1836" s="1" t="s">
        <v>21730</v>
      </c>
      <c r="E1836" s="1" t="s">
        <v>21731</v>
      </c>
      <c r="F1836" s="1" t="s">
        <v>21732</v>
      </c>
      <c r="G1836" s="1" t="s">
        <v>21733</v>
      </c>
      <c r="H1836" s="1" t="s">
        <v>21734</v>
      </c>
      <c r="I1836" s="1" t="s">
        <v>21735</v>
      </c>
      <c r="J1836" s="1" t="s">
        <v>21736</v>
      </c>
      <c r="K1836" s="1" t="s">
        <v>21737</v>
      </c>
      <c r="L1836" s="1" t="s">
        <v>21738</v>
      </c>
      <c r="M1836" s="1" t="s">
        <v>21739</v>
      </c>
      <c r="N1836" s="1" t="s">
        <v>11380</v>
      </c>
      <c r="O1836" s="1" t="s">
        <v>21740</v>
      </c>
      <c r="P1836" s="1" t="s">
        <v>21728</v>
      </c>
    </row>
    <row r="1837" spans="1:16" ht="15" customHeight="1">
      <c r="A1837" s="44">
        <v>1836</v>
      </c>
      <c r="B1837" s="1" t="s">
        <v>21741</v>
      </c>
      <c r="C1837" s="1" t="s">
        <v>21742</v>
      </c>
      <c r="D1837" s="1" t="s">
        <v>21743</v>
      </c>
      <c r="E1837" s="1" t="s">
        <v>21744</v>
      </c>
      <c r="F1837" s="1" t="s">
        <v>21745</v>
      </c>
      <c r="G1837" s="1" t="s">
        <v>21746</v>
      </c>
      <c r="H1837" s="1" t="s">
        <v>21747</v>
      </c>
      <c r="I1837" s="1" t="s">
        <v>21748</v>
      </c>
      <c r="J1837" s="1" t="s">
        <v>21749</v>
      </c>
      <c r="K1837" s="1" t="s">
        <v>21750</v>
      </c>
      <c r="L1837" s="1" t="s">
        <v>21751</v>
      </c>
      <c r="M1837" s="1" t="s">
        <v>21752</v>
      </c>
      <c r="N1837" s="1" t="s">
        <v>21753</v>
      </c>
      <c r="O1837" s="1" t="s">
        <v>21754</v>
      </c>
      <c r="P1837" s="1" t="s">
        <v>21741</v>
      </c>
    </row>
    <row r="1838" spans="1:16" ht="15" customHeight="1">
      <c r="A1838" s="44">
        <v>1837</v>
      </c>
      <c r="B1838" s="1" t="s">
        <v>21755</v>
      </c>
      <c r="C1838" s="1" t="s">
        <v>21756</v>
      </c>
      <c r="D1838" s="1" t="s">
        <v>11179</v>
      </c>
      <c r="E1838" s="1" t="s">
        <v>21757</v>
      </c>
      <c r="F1838" s="1" t="s">
        <v>11184</v>
      </c>
      <c r="G1838" s="1" t="s">
        <v>11182</v>
      </c>
      <c r="H1838" s="1" t="s">
        <v>21758</v>
      </c>
      <c r="I1838" s="1" t="s">
        <v>11184</v>
      </c>
      <c r="J1838" s="1" t="s">
        <v>21759</v>
      </c>
      <c r="K1838" s="1" t="s">
        <v>21760</v>
      </c>
      <c r="L1838" s="1" t="s">
        <v>21761</v>
      </c>
      <c r="M1838" s="1" t="s">
        <v>11178</v>
      </c>
      <c r="N1838" s="1" t="s">
        <v>11178</v>
      </c>
      <c r="O1838" s="1" t="s">
        <v>21762</v>
      </c>
      <c r="P1838" s="1" t="s">
        <v>21755</v>
      </c>
    </row>
    <row r="1839" spans="1:16" ht="15" customHeight="1">
      <c r="A1839" s="44">
        <v>1838</v>
      </c>
      <c r="B1839" s="1" t="s">
        <v>21763</v>
      </c>
      <c r="C1839" s="1" t="s">
        <v>21764</v>
      </c>
      <c r="D1839" s="1" t="s">
        <v>21765</v>
      </c>
      <c r="E1839" s="1" t="s">
        <v>21766</v>
      </c>
      <c r="F1839" s="1" t="s">
        <v>21767</v>
      </c>
      <c r="G1839" s="1" t="s">
        <v>21763</v>
      </c>
      <c r="H1839" s="1" t="s">
        <v>21768</v>
      </c>
      <c r="I1839" s="1" t="s">
        <v>21769</v>
      </c>
      <c r="J1839" s="1" t="s">
        <v>21770</v>
      </c>
      <c r="K1839" s="1" t="s">
        <v>21771</v>
      </c>
      <c r="L1839" s="1" t="s">
        <v>21772</v>
      </c>
      <c r="M1839" s="1" t="s">
        <v>21773</v>
      </c>
      <c r="N1839" s="1" t="s">
        <v>21774</v>
      </c>
      <c r="O1839" s="1" t="s">
        <v>21775</v>
      </c>
      <c r="P1839" s="1" t="s">
        <v>21763</v>
      </c>
    </row>
    <row r="1840" spans="1:16" ht="15" customHeight="1">
      <c r="A1840" s="44">
        <v>1839</v>
      </c>
      <c r="B1840" s="1" t="s">
        <v>31</v>
      </c>
      <c r="C1840" s="1" t="s">
        <v>7524</v>
      </c>
      <c r="D1840" s="1" t="s">
        <v>21776</v>
      </c>
      <c r="E1840" s="1" t="s">
        <v>21757</v>
      </c>
      <c r="F1840" s="1" t="s">
        <v>21777</v>
      </c>
      <c r="G1840" s="1" t="s">
        <v>21778</v>
      </c>
      <c r="H1840" s="1" t="s">
        <v>21779</v>
      </c>
      <c r="I1840" s="1" t="s">
        <v>21780</v>
      </c>
      <c r="J1840" s="1" t="s">
        <v>21759</v>
      </c>
      <c r="K1840" s="1" t="s">
        <v>21760</v>
      </c>
      <c r="L1840" s="1" t="s">
        <v>21781</v>
      </c>
      <c r="M1840" s="1" t="s">
        <v>21782</v>
      </c>
      <c r="N1840" s="1" t="s">
        <v>21783</v>
      </c>
      <c r="O1840" s="1" t="s">
        <v>21784</v>
      </c>
      <c r="P1840" s="1" t="s">
        <v>31</v>
      </c>
    </row>
    <row r="1841" spans="1:16" ht="15" customHeight="1">
      <c r="A1841" s="44">
        <v>1840</v>
      </c>
      <c r="B1841" s="1" t="s">
        <v>21785</v>
      </c>
      <c r="C1841" s="1" t="s">
        <v>21786</v>
      </c>
      <c r="D1841" s="1" t="s">
        <v>21787</v>
      </c>
      <c r="E1841" s="1" t="s">
        <v>21788</v>
      </c>
      <c r="F1841" s="1" t="s">
        <v>21789</v>
      </c>
      <c r="G1841" s="1" t="s">
        <v>21790</v>
      </c>
      <c r="H1841" s="1" t="s">
        <v>21791</v>
      </c>
      <c r="I1841" s="1" t="s">
        <v>21792</v>
      </c>
      <c r="J1841" s="1" t="s">
        <v>21793</v>
      </c>
      <c r="K1841" s="1" t="s">
        <v>21794</v>
      </c>
      <c r="L1841" s="1" t="s">
        <v>21795</v>
      </c>
      <c r="M1841" s="1" t="s">
        <v>21796</v>
      </c>
      <c r="N1841" s="1" t="s">
        <v>21797</v>
      </c>
      <c r="O1841" s="1" t="s">
        <v>21798</v>
      </c>
      <c r="P1841" s="1" t="s">
        <v>21785</v>
      </c>
    </row>
    <row r="1842" spans="1:16" ht="15" customHeight="1">
      <c r="A1842" s="44">
        <v>1841</v>
      </c>
      <c r="B1842" s="1" t="s">
        <v>21799</v>
      </c>
      <c r="C1842" s="1" t="s">
        <v>21800</v>
      </c>
      <c r="D1842" s="1" t="s">
        <v>21801</v>
      </c>
      <c r="E1842" s="1" t="s">
        <v>21802</v>
      </c>
      <c r="F1842" s="1" t="s">
        <v>21803</v>
      </c>
      <c r="G1842" s="1" t="s">
        <v>21804</v>
      </c>
      <c r="H1842" s="1" t="s">
        <v>21805</v>
      </c>
      <c r="I1842" s="1" t="s">
        <v>21806</v>
      </c>
      <c r="J1842" s="1" t="s">
        <v>21807</v>
      </c>
      <c r="K1842" s="1" t="s">
        <v>21808</v>
      </c>
      <c r="L1842" s="1" t="s">
        <v>21809</v>
      </c>
      <c r="M1842" s="1" t="s">
        <v>21810</v>
      </c>
      <c r="N1842" s="1" t="s">
        <v>21811</v>
      </c>
      <c r="O1842" s="1" t="s">
        <v>21812</v>
      </c>
      <c r="P1842" s="1" t="s">
        <v>21799</v>
      </c>
    </row>
    <row r="1843" spans="1:16" ht="15" customHeight="1">
      <c r="A1843" s="44">
        <v>1842</v>
      </c>
      <c r="B1843" s="1" t="s">
        <v>21813</v>
      </c>
      <c r="C1843" s="1" t="s">
        <v>21814</v>
      </c>
      <c r="D1843" s="1" t="s">
        <v>21815</v>
      </c>
      <c r="E1843" s="1" t="s">
        <v>21816</v>
      </c>
      <c r="F1843" s="1" t="s">
        <v>21817</v>
      </c>
      <c r="G1843" s="1" t="s">
        <v>21818</v>
      </c>
      <c r="H1843" s="1" t="s">
        <v>21819</v>
      </c>
      <c r="I1843" s="1" t="s">
        <v>21820</v>
      </c>
      <c r="J1843" s="1" t="s">
        <v>21821</v>
      </c>
      <c r="K1843" s="1" t="s">
        <v>21822</v>
      </c>
      <c r="L1843" s="1" t="s">
        <v>21823</v>
      </c>
      <c r="M1843" s="1" t="s">
        <v>21824</v>
      </c>
      <c r="N1843" s="1" t="s">
        <v>21825</v>
      </c>
      <c r="O1843" s="1" t="s">
        <v>21826</v>
      </c>
      <c r="P1843" s="1" t="s">
        <v>21813</v>
      </c>
    </row>
    <row r="1844" spans="1:16" ht="15" customHeight="1">
      <c r="A1844" s="44">
        <v>1843</v>
      </c>
      <c r="B1844" s="1" t="s">
        <v>21827</v>
      </c>
      <c r="C1844" s="1" t="s">
        <v>21828</v>
      </c>
      <c r="D1844" s="1" t="s">
        <v>21829</v>
      </c>
      <c r="E1844" s="1" t="s">
        <v>21830</v>
      </c>
      <c r="F1844" s="1" t="s">
        <v>21831</v>
      </c>
      <c r="G1844" s="1" t="s">
        <v>21832</v>
      </c>
      <c r="H1844" s="1" t="s">
        <v>21833</v>
      </c>
      <c r="I1844" s="1" t="s">
        <v>21834</v>
      </c>
      <c r="J1844" s="1" t="s">
        <v>21835</v>
      </c>
      <c r="K1844" s="1" t="s">
        <v>21836</v>
      </c>
      <c r="L1844" s="1" t="s">
        <v>21837</v>
      </c>
      <c r="M1844" s="1" t="s">
        <v>21838</v>
      </c>
      <c r="N1844" s="1" t="s">
        <v>21839</v>
      </c>
      <c r="O1844" s="1" t="s">
        <v>21840</v>
      </c>
      <c r="P1844" s="1" t="s">
        <v>21827</v>
      </c>
    </row>
    <row r="1845" spans="1:16" ht="15" customHeight="1">
      <c r="A1845" s="44">
        <v>1844</v>
      </c>
      <c r="B1845" s="1" t="s">
        <v>21841</v>
      </c>
      <c r="C1845" s="1" t="s">
        <v>21841</v>
      </c>
      <c r="D1845" s="1" t="s">
        <v>21842</v>
      </c>
      <c r="E1845" s="1" t="s">
        <v>21843</v>
      </c>
      <c r="F1845" s="1" t="s">
        <v>21844</v>
      </c>
      <c r="G1845" s="1" t="s">
        <v>21841</v>
      </c>
      <c r="H1845" s="1" t="s">
        <v>21845</v>
      </c>
      <c r="I1845" s="1" t="s">
        <v>21846</v>
      </c>
      <c r="J1845" s="1" t="s">
        <v>21847</v>
      </c>
      <c r="K1845" s="1" t="s">
        <v>21848</v>
      </c>
      <c r="L1845" s="1" t="s">
        <v>21841</v>
      </c>
      <c r="M1845" s="1" t="s">
        <v>21841</v>
      </c>
      <c r="N1845" s="1" t="s">
        <v>21841</v>
      </c>
      <c r="O1845" s="1" t="s">
        <v>21849</v>
      </c>
      <c r="P1845" s="1" t="s">
        <v>21841</v>
      </c>
    </row>
    <row r="1846" spans="1:16" ht="15" customHeight="1">
      <c r="A1846" s="44">
        <v>1845</v>
      </c>
      <c r="B1846" s="1" t="s">
        <v>21850</v>
      </c>
      <c r="C1846" s="1" t="s">
        <v>21850</v>
      </c>
      <c r="D1846" s="1" t="s">
        <v>21851</v>
      </c>
      <c r="E1846" s="1" t="s">
        <v>21852</v>
      </c>
      <c r="F1846" s="1" t="s">
        <v>21853</v>
      </c>
      <c r="G1846" s="1" t="s">
        <v>21850</v>
      </c>
      <c r="H1846" s="1" t="s">
        <v>21854</v>
      </c>
      <c r="I1846" s="1" t="s">
        <v>21853</v>
      </c>
      <c r="J1846" s="1" t="s">
        <v>21855</v>
      </c>
      <c r="K1846" s="1" t="s">
        <v>21856</v>
      </c>
      <c r="L1846" s="1" t="s">
        <v>21850</v>
      </c>
      <c r="M1846" s="1" t="s">
        <v>21850</v>
      </c>
      <c r="N1846" s="1" t="s">
        <v>21850</v>
      </c>
      <c r="O1846" s="1" t="s">
        <v>21857</v>
      </c>
      <c r="P1846" s="1" t="s">
        <v>21850</v>
      </c>
    </row>
    <row r="1847" spans="1:16" ht="15" customHeight="1">
      <c r="A1847" s="44">
        <v>1846</v>
      </c>
      <c r="B1847" s="1" t="s">
        <v>21858</v>
      </c>
      <c r="C1847" s="1" t="s">
        <v>21858</v>
      </c>
      <c r="D1847" s="1" t="s">
        <v>21859</v>
      </c>
      <c r="E1847" s="1" t="s">
        <v>21860</v>
      </c>
      <c r="F1847" s="1" t="s">
        <v>21861</v>
      </c>
      <c r="G1847" s="1" t="s">
        <v>21858</v>
      </c>
      <c r="H1847" s="1" t="s">
        <v>21862</v>
      </c>
      <c r="I1847" s="1" t="s">
        <v>21863</v>
      </c>
      <c r="J1847" s="1" t="s">
        <v>21864</v>
      </c>
      <c r="K1847" s="1" t="s">
        <v>21865</v>
      </c>
      <c r="L1847" s="1" t="s">
        <v>21858</v>
      </c>
      <c r="M1847" s="1" t="s">
        <v>21858</v>
      </c>
      <c r="N1847" s="1" t="s">
        <v>21858</v>
      </c>
      <c r="O1847" s="1" t="s">
        <v>21866</v>
      </c>
      <c r="P1847" s="1" t="s">
        <v>21858</v>
      </c>
    </row>
    <row r="1848" spans="1:16" ht="15" customHeight="1">
      <c r="A1848" s="44">
        <v>1847</v>
      </c>
      <c r="B1848" s="1" t="s">
        <v>21867</v>
      </c>
      <c r="C1848" s="1" t="s">
        <v>21867</v>
      </c>
      <c r="D1848" s="1" t="s">
        <v>21868</v>
      </c>
      <c r="E1848" s="1" t="s">
        <v>21869</v>
      </c>
      <c r="F1848" s="1" t="s">
        <v>21870</v>
      </c>
      <c r="G1848" s="1" t="s">
        <v>21867</v>
      </c>
      <c r="H1848" s="1" t="s">
        <v>21871</v>
      </c>
      <c r="I1848" s="1" t="s">
        <v>21872</v>
      </c>
      <c r="J1848" s="1" t="s">
        <v>21873</v>
      </c>
      <c r="K1848" s="1" t="s">
        <v>21874</v>
      </c>
      <c r="L1848" s="1" t="s">
        <v>21867</v>
      </c>
      <c r="M1848" s="1" t="s">
        <v>21867</v>
      </c>
      <c r="N1848" s="1" t="s">
        <v>21867</v>
      </c>
      <c r="O1848" s="1" t="s">
        <v>21875</v>
      </c>
      <c r="P1848" s="1" t="s">
        <v>21867</v>
      </c>
    </row>
    <row r="1849" spans="1:16" ht="15" customHeight="1">
      <c r="A1849" s="44">
        <v>1848</v>
      </c>
      <c r="B1849" s="1" t="s">
        <v>21876</v>
      </c>
      <c r="C1849" s="1" t="s">
        <v>21876</v>
      </c>
      <c r="D1849" s="1" t="s">
        <v>21876</v>
      </c>
      <c r="E1849" s="1" t="s">
        <v>21876</v>
      </c>
      <c r="F1849" s="1" t="s">
        <v>21876</v>
      </c>
      <c r="G1849" s="1" t="s">
        <v>21876</v>
      </c>
      <c r="H1849" s="1" t="s">
        <v>21876</v>
      </c>
      <c r="I1849" s="1" t="s">
        <v>21877</v>
      </c>
      <c r="J1849" s="1" t="s">
        <v>21876</v>
      </c>
      <c r="K1849" s="1" t="s">
        <v>21878</v>
      </c>
      <c r="L1849" s="1" t="s">
        <v>21876</v>
      </c>
      <c r="M1849" s="1" t="s">
        <v>21876</v>
      </c>
      <c r="N1849" s="1" t="s">
        <v>21876</v>
      </c>
      <c r="O1849" s="1" t="s">
        <v>21876</v>
      </c>
      <c r="P1849" s="1" t="s">
        <v>21876</v>
      </c>
    </row>
    <row r="1850" spans="1:16" ht="15" customHeight="1">
      <c r="A1850" s="44">
        <v>1849</v>
      </c>
      <c r="B1850" s="1" t="s">
        <v>21879</v>
      </c>
      <c r="C1850" s="1" t="s">
        <v>21880</v>
      </c>
      <c r="D1850" s="1" t="s">
        <v>21881</v>
      </c>
      <c r="E1850" s="1" t="s">
        <v>21882</v>
      </c>
      <c r="F1850" s="1" t="s">
        <v>21883</v>
      </c>
      <c r="G1850" s="1" t="s">
        <v>21884</v>
      </c>
      <c r="H1850" s="1" t="s">
        <v>21885</v>
      </c>
      <c r="I1850" s="1" t="s">
        <v>21886</v>
      </c>
      <c r="J1850" s="1" t="s">
        <v>21887</v>
      </c>
      <c r="K1850" s="1" t="s">
        <v>21884</v>
      </c>
      <c r="L1850" s="1" t="s">
        <v>21888</v>
      </c>
      <c r="M1850" s="1" t="s">
        <v>21889</v>
      </c>
      <c r="N1850" s="1" t="s">
        <v>21890</v>
      </c>
      <c r="O1850" s="1" t="s">
        <v>21891</v>
      </c>
      <c r="P1850" s="1" t="s">
        <v>21879</v>
      </c>
    </row>
    <row r="1851" spans="1:16" ht="15" customHeight="1">
      <c r="A1851" s="44">
        <v>1850</v>
      </c>
      <c r="B1851" s="1" t="s">
        <v>21892</v>
      </c>
      <c r="C1851" s="1" t="s">
        <v>21893</v>
      </c>
      <c r="D1851" s="1" t="s">
        <v>21894</v>
      </c>
      <c r="E1851" s="1" t="s">
        <v>21895</v>
      </c>
      <c r="F1851" s="1" t="s">
        <v>21896</v>
      </c>
      <c r="G1851" s="1" t="s">
        <v>21897</v>
      </c>
      <c r="H1851" s="1" t="s">
        <v>21898</v>
      </c>
      <c r="I1851" s="1" t="s">
        <v>21899</v>
      </c>
      <c r="J1851" s="1" t="s">
        <v>21900</v>
      </c>
      <c r="K1851" s="1" t="s">
        <v>21901</v>
      </c>
      <c r="L1851" s="1" t="s">
        <v>21902</v>
      </c>
      <c r="M1851" s="1" t="s">
        <v>21903</v>
      </c>
      <c r="N1851" s="1" t="s">
        <v>21904</v>
      </c>
      <c r="O1851" s="1" t="s">
        <v>21905</v>
      </c>
      <c r="P1851" s="1" t="s">
        <v>21892</v>
      </c>
    </row>
    <row r="1852" spans="1:16" ht="15" customHeight="1">
      <c r="A1852" s="44">
        <v>1851</v>
      </c>
      <c r="B1852" s="1" t="s">
        <v>21906</v>
      </c>
      <c r="C1852" s="1" t="s">
        <v>21907</v>
      </c>
      <c r="D1852" s="1" t="s">
        <v>21908</v>
      </c>
      <c r="E1852" s="1" t="s">
        <v>21909</v>
      </c>
      <c r="F1852" s="1" t="s">
        <v>21910</v>
      </c>
      <c r="G1852" s="1" t="s">
        <v>21911</v>
      </c>
      <c r="H1852" s="1" t="s">
        <v>21912</v>
      </c>
      <c r="I1852" s="1" t="s">
        <v>21913</v>
      </c>
      <c r="J1852" s="1" t="s">
        <v>21914</v>
      </c>
      <c r="K1852" s="1" t="s">
        <v>21915</v>
      </c>
      <c r="L1852" s="1" t="s">
        <v>21916</v>
      </c>
      <c r="M1852" s="1" t="s">
        <v>21917</v>
      </c>
      <c r="N1852" s="1" t="s">
        <v>21918</v>
      </c>
      <c r="O1852" s="1" t="s">
        <v>21919</v>
      </c>
      <c r="P1852" s="1" t="s">
        <v>21906</v>
      </c>
    </row>
    <row r="1853" spans="1:16" ht="15" customHeight="1">
      <c r="A1853" s="44">
        <v>1852</v>
      </c>
      <c r="B1853" s="1" t="s">
        <v>21920</v>
      </c>
      <c r="C1853" s="1" t="s">
        <v>21921</v>
      </c>
      <c r="D1853" s="1" t="s">
        <v>21922</v>
      </c>
      <c r="E1853" s="1" t="s">
        <v>21923</v>
      </c>
      <c r="F1853" s="1" t="s">
        <v>21924</v>
      </c>
      <c r="G1853" s="1" t="s">
        <v>21925</v>
      </c>
      <c r="H1853" s="1" t="s">
        <v>21926</v>
      </c>
      <c r="I1853" s="1" t="s">
        <v>21927</v>
      </c>
      <c r="J1853" s="1" t="s">
        <v>21928</v>
      </c>
      <c r="K1853" s="1" t="s">
        <v>21929</v>
      </c>
      <c r="L1853" s="1" t="s">
        <v>21930</v>
      </c>
      <c r="M1853" s="1" t="s">
        <v>21931</v>
      </c>
      <c r="N1853" s="1" t="s">
        <v>21932</v>
      </c>
      <c r="O1853" s="1" t="s">
        <v>21933</v>
      </c>
      <c r="P1853" s="1" t="s">
        <v>21920</v>
      </c>
    </row>
    <row r="1854" spans="1:16" ht="15" customHeight="1">
      <c r="A1854" s="44">
        <v>1853</v>
      </c>
      <c r="B1854" s="1" t="s">
        <v>21934</v>
      </c>
      <c r="C1854" s="1" t="s">
        <v>21921</v>
      </c>
      <c r="D1854" s="1" t="s">
        <v>21922</v>
      </c>
      <c r="E1854" s="1" t="s">
        <v>21923</v>
      </c>
      <c r="F1854" s="1" t="s">
        <v>21924</v>
      </c>
      <c r="G1854" s="1" t="s">
        <v>21925</v>
      </c>
      <c r="H1854" s="1" t="s">
        <v>21926</v>
      </c>
      <c r="I1854" s="1" t="s">
        <v>21927</v>
      </c>
      <c r="J1854" s="1" t="s">
        <v>21928</v>
      </c>
      <c r="K1854" s="1" t="s">
        <v>21929</v>
      </c>
      <c r="L1854" s="1" t="s">
        <v>21930</v>
      </c>
      <c r="M1854" s="1" t="s">
        <v>21931</v>
      </c>
      <c r="N1854" s="1" t="s">
        <v>21932</v>
      </c>
      <c r="O1854" s="1" t="s">
        <v>21933</v>
      </c>
      <c r="P1854" s="1" t="s">
        <v>21934</v>
      </c>
    </row>
    <row r="1855" spans="1:16" ht="15" customHeight="1">
      <c r="A1855" s="44">
        <v>1854</v>
      </c>
      <c r="B1855" s="1" t="s">
        <v>21935</v>
      </c>
      <c r="C1855" s="1" t="s">
        <v>21936</v>
      </c>
      <c r="D1855" s="1" t="s">
        <v>21937</v>
      </c>
      <c r="E1855" s="1" t="s">
        <v>21938</v>
      </c>
      <c r="F1855" s="1" t="s">
        <v>21939</v>
      </c>
      <c r="G1855" s="1" t="s">
        <v>21940</v>
      </c>
      <c r="H1855" s="1" t="s">
        <v>21941</v>
      </c>
      <c r="I1855" s="1" t="s">
        <v>21942</v>
      </c>
      <c r="J1855" s="1" t="s">
        <v>21943</v>
      </c>
      <c r="K1855" s="1" t="s">
        <v>21944</v>
      </c>
      <c r="L1855" s="1" t="s">
        <v>20775</v>
      </c>
      <c r="M1855" s="1" t="s">
        <v>21945</v>
      </c>
      <c r="N1855" s="1" t="s">
        <v>21946</v>
      </c>
      <c r="O1855" s="1" t="s">
        <v>21944</v>
      </c>
      <c r="P1855" s="1" t="s">
        <v>21935</v>
      </c>
    </row>
    <row r="1856" spans="1:16" ht="15" customHeight="1">
      <c r="A1856" s="44">
        <v>1855</v>
      </c>
      <c r="B1856" s="1" t="s">
        <v>21947</v>
      </c>
      <c r="C1856" s="1" t="s">
        <v>21948</v>
      </c>
      <c r="D1856" s="1" t="s">
        <v>21949</v>
      </c>
      <c r="E1856" s="1" t="s">
        <v>21950</v>
      </c>
      <c r="F1856" s="1" t="s">
        <v>21951</v>
      </c>
      <c r="G1856" s="1" t="s">
        <v>21952</v>
      </c>
      <c r="H1856" s="1" t="s">
        <v>21953</v>
      </c>
      <c r="I1856" s="1" t="s">
        <v>21954</v>
      </c>
      <c r="J1856" s="1" t="s">
        <v>21955</v>
      </c>
      <c r="K1856" s="1" t="s">
        <v>21956</v>
      </c>
      <c r="L1856" s="1" t="s">
        <v>21957</v>
      </c>
      <c r="M1856" s="1" t="s">
        <v>21958</v>
      </c>
      <c r="N1856" s="1" t="s">
        <v>21959</v>
      </c>
      <c r="O1856" s="1" t="s">
        <v>21960</v>
      </c>
      <c r="P1856" s="1" t="s">
        <v>21947</v>
      </c>
    </row>
    <row r="1857" spans="1:16" ht="15" customHeight="1">
      <c r="A1857" s="44">
        <v>1856</v>
      </c>
      <c r="B1857" s="1" t="s">
        <v>21961</v>
      </c>
      <c r="C1857" s="1" t="s">
        <v>21962</v>
      </c>
      <c r="D1857" s="1" t="s">
        <v>21963</v>
      </c>
      <c r="E1857" s="1" t="s">
        <v>21964</v>
      </c>
      <c r="F1857" s="1" t="s">
        <v>21965</v>
      </c>
      <c r="G1857" s="1" t="s">
        <v>21966</v>
      </c>
      <c r="H1857" s="1" t="s">
        <v>21967</v>
      </c>
      <c r="I1857" s="1" t="s">
        <v>21968</v>
      </c>
      <c r="J1857" s="1" t="s">
        <v>21969</v>
      </c>
      <c r="K1857" s="1" t="s">
        <v>21970</v>
      </c>
      <c r="L1857" s="1" t="s">
        <v>21971</v>
      </c>
      <c r="M1857" s="1" t="s">
        <v>21972</v>
      </c>
      <c r="N1857" s="1" t="s">
        <v>21973</v>
      </c>
      <c r="O1857" s="1" t="s">
        <v>21974</v>
      </c>
      <c r="P1857" s="1" t="s">
        <v>21961</v>
      </c>
    </row>
    <row r="1858" spans="1:16" ht="15" customHeight="1">
      <c r="A1858" s="44">
        <v>1857</v>
      </c>
      <c r="B1858" s="1" t="s">
        <v>21975</v>
      </c>
      <c r="C1858" s="1" t="s">
        <v>21976</v>
      </c>
      <c r="D1858" s="1" t="s">
        <v>21977</v>
      </c>
      <c r="E1858" s="1" t="s">
        <v>21978</v>
      </c>
      <c r="F1858" s="1" t="s">
        <v>21979</v>
      </c>
      <c r="G1858" s="1" t="s">
        <v>21980</v>
      </c>
      <c r="H1858" s="1" t="s">
        <v>21981</v>
      </c>
      <c r="I1858" s="1" t="s">
        <v>21982</v>
      </c>
      <c r="J1858" s="1" t="s">
        <v>21983</v>
      </c>
      <c r="K1858" s="1" t="s">
        <v>21984</v>
      </c>
      <c r="L1858" s="1" t="s">
        <v>21985</v>
      </c>
      <c r="M1858" s="1" t="s">
        <v>21986</v>
      </c>
      <c r="N1858" s="1" t="s">
        <v>21987</v>
      </c>
      <c r="O1858" s="1" t="s">
        <v>21988</v>
      </c>
      <c r="P1858" s="1" t="s">
        <v>21975</v>
      </c>
    </row>
    <row r="1859" spans="1:16" ht="15" customHeight="1">
      <c r="A1859" s="44">
        <v>1858</v>
      </c>
      <c r="B1859" s="1" t="s">
        <v>21989</v>
      </c>
      <c r="C1859" s="1" t="s">
        <v>21990</v>
      </c>
      <c r="D1859" s="1" t="s">
        <v>21991</v>
      </c>
      <c r="E1859" s="1" t="s">
        <v>21992</v>
      </c>
      <c r="F1859" s="1" t="s">
        <v>21993</v>
      </c>
      <c r="G1859" s="1" t="s">
        <v>21994</v>
      </c>
      <c r="H1859" s="1" t="s">
        <v>21995</v>
      </c>
      <c r="I1859" s="1" t="s">
        <v>21996</v>
      </c>
      <c r="J1859" s="1" t="s">
        <v>21997</v>
      </c>
      <c r="K1859" s="1" t="s">
        <v>21998</v>
      </c>
      <c r="L1859" s="1" t="s">
        <v>21999</v>
      </c>
      <c r="M1859" s="1" t="s">
        <v>22000</v>
      </c>
      <c r="N1859" s="1" t="s">
        <v>22001</v>
      </c>
      <c r="O1859" s="1" t="s">
        <v>22002</v>
      </c>
      <c r="P1859" s="1" t="s">
        <v>21989</v>
      </c>
    </row>
    <row r="1860" spans="1:16" ht="15" customHeight="1">
      <c r="A1860" s="44">
        <v>1859</v>
      </c>
      <c r="B1860" s="1" t="s">
        <v>22003</v>
      </c>
      <c r="C1860" s="1" t="s">
        <v>22004</v>
      </c>
      <c r="D1860" s="1" t="s">
        <v>22005</v>
      </c>
      <c r="E1860" s="1" t="s">
        <v>22006</v>
      </c>
      <c r="F1860" s="1" t="s">
        <v>22007</v>
      </c>
      <c r="G1860" s="1" t="s">
        <v>22008</v>
      </c>
      <c r="H1860" s="1" t="s">
        <v>22009</v>
      </c>
      <c r="I1860" s="1" t="s">
        <v>22010</v>
      </c>
      <c r="J1860" s="1" t="s">
        <v>22011</v>
      </c>
      <c r="K1860" s="1" t="s">
        <v>22012</v>
      </c>
      <c r="L1860" s="1" t="s">
        <v>22013</v>
      </c>
      <c r="M1860" s="1" t="s">
        <v>22014</v>
      </c>
      <c r="N1860" s="1" t="s">
        <v>22015</v>
      </c>
      <c r="O1860" s="1" t="s">
        <v>22016</v>
      </c>
      <c r="P1860" s="1" t="s">
        <v>22003</v>
      </c>
    </row>
    <row r="1861" spans="1:16" ht="15" customHeight="1">
      <c r="A1861" s="44">
        <v>1860</v>
      </c>
      <c r="B1861" s="1" t="s">
        <v>22017</v>
      </c>
      <c r="C1861" s="1" t="s">
        <v>22018</v>
      </c>
      <c r="D1861" s="1" t="s">
        <v>22019</v>
      </c>
      <c r="E1861" s="1" t="s">
        <v>22020</v>
      </c>
      <c r="F1861" s="1" t="s">
        <v>22021</v>
      </c>
      <c r="G1861" s="1" t="s">
        <v>22022</v>
      </c>
      <c r="H1861" s="1" t="s">
        <v>22023</v>
      </c>
      <c r="I1861" s="1" t="s">
        <v>22024</v>
      </c>
      <c r="J1861" s="1" t="s">
        <v>22025</v>
      </c>
      <c r="K1861" s="1" t="s">
        <v>22026</v>
      </c>
      <c r="L1861" s="1" t="s">
        <v>22027</v>
      </c>
      <c r="M1861" s="1" t="s">
        <v>22028</v>
      </c>
      <c r="N1861" s="1" t="s">
        <v>22029</v>
      </c>
      <c r="O1861" s="1" t="s">
        <v>22030</v>
      </c>
      <c r="P1861" s="1" t="s">
        <v>22017</v>
      </c>
    </row>
    <row r="1862" spans="1:16" ht="15" customHeight="1">
      <c r="A1862" s="44">
        <v>1861</v>
      </c>
      <c r="B1862" s="1" t="s">
        <v>22031</v>
      </c>
      <c r="C1862" s="1" t="s">
        <v>22032</v>
      </c>
      <c r="D1862" s="1" t="s">
        <v>22033</v>
      </c>
      <c r="E1862" s="1" t="s">
        <v>22034</v>
      </c>
      <c r="F1862" s="1" t="s">
        <v>22035</v>
      </c>
      <c r="G1862" s="1" t="s">
        <v>22036</v>
      </c>
      <c r="H1862" s="1" t="s">
        <v>22037</v>
      </c>
      <c r="I1862" s="1" t="s">
        <v>22038</v>
      </c>
      <c r="J1862" s="1" t="s">
        <v>22039</v>
      </c>
      <c r="K1862" s="1" t="s">
        <v>22040</v>
      </c>
      <c r="L1862" s="1" t="s">
        <v>22041</v>
      </c>
      <c r="M1862" s="1" t="s">
        <v>22042</v>
      </c>
      <c r="N1862" s="1" t="s">
        <v>22043</v>
      </c>
      <c r="O1862" s="1" t="s">
        <v>22044</v>
      </c>
      <c r="P1862" s="1" t="s">
        <v>22031</v>
      </c>
    </row>
    <row r="1863" spans="1:16" ht="15" customHeight="1">
      <c r="A1863" s="44">
        <v>1862</v>
      </c>
      <c r="B1863" s="1" t="s">
        <v>22045</v>
      </c>
      <c r="C1863" s="1" t="s">
        <v>22046</v>
      </c>
      <c r="D1863" s="1" t="s">
        <v>22047</v>
      </c>
      <c r="E1863" s="1" t="s">
        <v>22048</v>
      </c>
      <c r="F1863" s="1" t="s">
        <v>22049</v>
      </c>
      <c r="G1863" s="1" t="s">
        <v>22050</v>
      </c>
      <c r="H1863" s="1" t="s">
        <v>22051</v>
      </c>
      <c r="I1863" s="1" t="s">
        <v>22052</v>
      </c>
      <c r="J1863" s="1" t="s">
        <v>22053</v>
      </c>
      <c r="K1863" s="1" t="s">
        <v>22054</v>
      </c>
      <c r="L1863" s="1" t="s">
        <v>22055</v>
      </c>
      <c r="M1863" s="1" t="s">
        <v>22056</v>
      </c>
      <c r="N1863" s="1" t="s">
        <v>22057</v>
      </c>
      <c r="O1863" s="1" t="s">
        <v>22058</v>
      </c>
      <c r="P1863" s="1" t="s">
        <v>22045</v>
      </c>
    </row>
    <row r="1864" spans="1:16" ht="15" customHeight="1">
      <c r="A1864" s="44">
        <v>1863</v>
      </c>
      <c r="B1864" s="1" t="s">
        <v>22059</v>
      </c>
      <c r="C1864" s="1" t="s">
        <v>22060</v>
      </c>
      <c r="D1864" s="1" t="s">
        <v>22061</v>
      </c>
      <c r="E1864" s="1" t="s">
        <v>22062</v>
      </c>
      <c r="F1864" s="1" t="s">
        <v>22063</v>
      </c>
      <c r="G1864" s="1" t="s">
        <v>22064</v>
      </c>
      <c r="H1864" s="1" t="s">
        <v>22065</v>
      </c>
      <c r="I1864" s="1" t="s">
        <v>22066</v>
      </c>
      <c r="J1864" s="1" t="s">
        <v>22067</v>
      </c>
      <c r="K1864" s="1" t="s">
        <v>22068</v>
      </c>
      <c r="L1864" s="1" t="s">
        <v>22069</v>
      </c>
      <c r="M1864" s="1" t="s">
        <v>22070</v>
      </c>
      <c r="N1864" s="1" t="s">
        <v>22071</v>
      </c>
      <c r="O1864" s="1" t="s">
        <v>22072</v>
      </c>
      <c r="P1864" s="1" t="s">
        <v>22059</v>
      </c>
    </row>
    <row r="1865" spans="1:16" ht="15" customHeight="1">
      <c r="A1865" s="44">
        <v>1864</v>
      </c>
      <c r="B1865" s="1" t="s">
        <v>22073</v>
      </c>
      <c r="C1865" s="1" t="s">
        <v>22074</v>
      </c>
      <c r="D1865" s="1" t="s">
        <v>22075</v>
      </c>
      <c r="E1865" s="1" t="s">
        <v>22076</v>
      </c>
      <c r="F1865" s="1" t="s">
        <v>22077</v>
      </c>
      <c r="G1865" s="1" t="s">
        <v>22078</v>
      </c>
      <c r="H1865" s="1" t="s">
        <v>22079</v>
      </c>
      <c r="I1865" s="1" t="s">
        <v>22080</v>
      </c>
      <c r="J1865" s="1" t="s">
        <v>22081</v>
      </c>
      <c r="K1865" s="1" t="s">
        <v>22082</v>
      </c>
      <c r="L1865" s="1" t="s">
        <v>22083</v>
      </c>
      <c r="M1865" s="1" t="s">
        <v>22084</v>
      </c>
      <c r="N1865" s="1" t="s">
        <v>22085</v>
      </c>
      <c r="O1865" s="1" t="s">
        <v>22086</v>
      </c>
      <c r="P1865" s="1" t="s">
        <v>22073</v>
      </c>
    </row>
    <row r="1866" spans="1:16" ht="15" customHeight="1">
      <c r="A1866" s="44">
        <v>1865</v>
      </c>
      <c r="B1866" s="1" t="s">
        <v>10894</v>
      </c>
      <c r="C1866" s="1" t="s">
        <v>10894</v>
      </c>
      <c r="D1866" s="1" t="s">
        <v>10895</v>
      </c>
      <c r="E1866" s="1" t="s">
        <v>22087</v>
      </c>
      <c r="F1866" s="1" t="s">
        <v>22088</v>
      </c>
      <c r="G1866" s="1" t="s">
        <v>10894</v>
      </c>
      <c r="H1866" s="1" t="s">
        <v>22089</v>
      </c>
      <c r="I1866" s="1" t="s">
        <v>22090</v>
      </c>
      <c r="J1866" s="1" t="s">
        <v>10900</v>
      </c>
      <c r="K1866" s="1" t="s">
        <v>10901</v>
      </c>
      <c r="L1866" s="1" t="s">
        <v>10894</v>
      </c>
      <c r="M1866" s="1" t="s">
        <v>10894</v>
      </c>
      <c r="N1866" s="1" t="s">
        <v>22091</v>
      </c>
      <c r="O1866" s="1" t="s">
        <v>10916</v>
      </c>
      <c r="P1866" s="1" t="s">
        <v>10894</v>
      </c>
    </row>
    <row r="1867" spans="1:16" ht="15" customHeight="1">
      <c r="A1867" s="44">
        <v>1866</v>
      </c>
      <c r="B1867" s="1" t="s">
        <v>22092</v>
      </c>
      <c r="C1867" s="1" t="s">
        <v>22093</v>
      </c>
      <c r="D1867" s="1" t="s">
        <v>22094</v>
      </c>
      <c r="E1867" s="1" t="s">
        <v>22095</v>
      </c>
      <c r="F1867" s="1" t="s">
        <v>22096</v>
      </c>
      <c r="G1867" s="1" t="s">
        <v>22097</v>
      </c>
      <c r="H1867" s="1" t="s">
        <v>22098</v>
      </c>
      <c r="I1867" s="1" t="s">
        <v>22099</v>
      </c>
      <c r="J1867" s="1" t="s">
        <v>22100</v>
      </c>
      <c r="K1867" s="1" t="s">
        <v>22101</v>
      </c>
      <c r="L1867" s="1" t="s">
        <v>22102</v>
      </c>
      <c r="M1867" s="1" t="s">
        <v>22103</v>
      </c>
      <c r="N1867" s="1" t="s">
        <v>22104</v>
      </c>
      <c r="O1867" s="1" t="s">
        <v>22105</v>
      </c>
      <c r="P1867" s="1" t="s">
        <v>22092</v>
      </c>
    </row>
    <row r="1868" spans="1:16" ht="15" customHeight="1">
      <c r="A1868" s="44">
        <v>1867</v>
      </c>
      <c r="B1868" s="1" t="s">
        <v>22106</v>
      </c>
      <c r="C1868" s="1" t="s">
        <v>22107</v>
      </c>
      <c r="D1868" s="1" t="s">
        <v>22108</v>
      </c>
      <c r="E1868" s="1" t="s">
        <v>22109</v>
      </c>
      <c r="F1868" s="1" t="s">
        <v>22110</v>
      </c>
      <c r="G1868" s="1" t="s">
        <v>22111</v>
      </c>
      <c r="H1868" s="1" t="s">
        <v>22112</v>
      </c>
      <c r="I1868" s="1" t="s">
        <v>22113</v>
      </c>
      <c r="J1868" s="1" t="s">
        <v>22114</v>
      </c>
      <c r="K1868" s="1" t="s">
        <v>22115</v>
      </c>
      <c r="L1868" s="1" t="s">
        <v>22116</v>
      </c>
      <c r="M1868" s="1" t="s">
        <v>22117</v>
      </c>
      <c r="N1868" s="1" t="s">
        <v>22118</v>
      </c>
      <c r="O1868" s="1" t="s">
        <v>22119</v>
      </c>
      <c r="P1868" s="1" t="s">
        <v>22106</v>
      </c>
    </row>
    <row r="1869" spans="1:16" ht="15" customHeight="1">
      <c r="A1869" s="44">
        <v>1868</v>
      </c>
      <c r="B1869" s="1" t="s">
        <v>22120</v>
      </c>
      <c r="C1869" s="1" t="s">
        <v>22121</v>
      </c>
      <c r="D1869" s="1" t="s">
        <v>22122</v>
      </c>
      <c r="E1869" s="1" t="s">
        <v>22123</v>
      </c>
      <c r="F1869" s="1" t="s">
        <v>22124</v>
      </c>
      <c r="G1869" s="1" t="s">
        <v>22125</v>
      </c>
      <c r="H1869" s="1" t="s">
        <v>22126</v>
      </c>
      <c r="I1869" s="1" t="s">
        <v>22127</v>
      </c>
      <c r="J1869" s="1" t="s">
        <v>22128</v>
      </c>
      <c r="K1869" s="1" t="s">
        <v>22129</v>
      </c>
      <c r="L1869" s="1" t="s">
        <v>22130</v>
      </c>
      <c r="M1869" s="1" t="s">
        <v>22131</v>
      </c>
      <c r="N1869" s="1" t="s">
        <v>22132</v>
      </c>
      <c r="O1869" s="1" t="s">
        <v>22133</v>
      </c>
      <c r="P1869" s="1" t="s">
        <v>22120</v>
      </c>
    </row>
    <row r="1870" spans="1:16" ht="15" customHeight="1">
      <c r="A1870" s="44">
        <v>1869</v>
      </c>
      <c r="B1870" s="1" t="s">
        <v>22134</v>
      </c>
      <c r="C1870" s="1" t="s">
        <v>22135</v>
      </c>
      <c r="D1870" s="1" t="s">
        <v>22136</v>
      </c>
      <c r="E1870" s="1" t="s">
        <v>22137</v>
      </c>
      <c r="F1870" s="1" t="s">
        <v>22138</v>
      </c>
      <c r="G1870" s="1" t="s">
        <v>22139</v>
      </c>
      <c r="H1870" s="1" t="s">
        <v>22140</v>
      </c>
      <c r="I1870" s="1" t="s">
        <v>22141</v>
      </c>
      <c r="J1870" s="1" t="s">
        <v>22142</v>
      </c>
      <c r="K1870" s="1" t="s">
        <v>22143</v>
      </c>
      <c r="L1870" s="1" t="s">
        <v>22144</v>
      </c>
      <c r="M1870" s="1" t="s">
        <v>22145</v>
      </c>
      <c r="N1870" s="1" t="s">
        <v>22146</v>
      </c>
      <c r="O1870" s="1" t="s">
        <v>22147</v>
      </c>
      <c r="P1870" s="1" t="s">
        <v>22134</v>
      </c>
    </row>
    <row r="1871" spans="1:16" ht="15" customHeight="1">
      <c r="A1871" s="44">
        <v>1870</v>
      </c>
      <c r="B1871" s="1" t="s">
        <v>22148</v>
      </c>
      <c r="C1871" s="1" t="s">
        <v>22149</v>
      </c>
      <c r="D1871" s="1" t="s">
        <v>22150</v>
      </c>
      <c r="E1871" s="1" t="s">
        <v>22151</v>
      </c>
      <c r="F1871" s="1" t="s">
        <v>22152</v>
      </c>
      <c r="G1871" s="1" t="s">
        <v>22153</v>
      </c>
      <c r="H1871" s="1" t="s">
        <v>22154</v>
      </c>
      <c r="I1871" s="1" t="s">
        <v>22155</v>
      </c>
      <c r="J1871" s="1" t="s">
        <v>22156</v>
      </c>
      <c r="K1871" s="1" t="s">
        <v>22157</v>
      </c>
      <c r="L1871" s="1" t="s">
        <v>22158</v>
      </c>
      <c r="M1871" s="1" t="s">
        <v>22159</v>
      </c>
      <c r="N1871" s="1" t="s">
        <v>22160</v>
      </c>
      <c r="O1871" s="1" t="s">
        <v>22161</v>
      </c>
      <c r="P1871" s="1" t="s">
        <v>22148</v>
      </c>
    </row>
    <row r="1872" spans="1:16" ht="15" customHeight="1">
      <c r="A1872" s="44">
        <v>1871</v>
      </c>
      <c r="B1872" s="1" t="s">
        <v>22162</v>
      </c>
      <c r="C1872" s="1" t="s">
        <v>22163</v>
      </c>
      <c r="D1872" s="1" t="s">
        <v>22164</v>
      </c>
      <c r="E1872" s="1" t="s">
        <v>22165</v>
      </c>
      <c r="F1872" s="1" t="s">
        <v>22166</v>
      </c>
      <c r="G1872" s="1" t="s">
        <v>22167</v>
      </c>
      <c r="H1872" s="1" t="s">
        <v>22168</v>
      </c>
      <c r="I1872" s="1" t="s">
        <v>22169</v>
      </c>
      <c r="J1872" s="1" t="s">
        <v>22170</v>
      </c>
      <c r="K1872" s="1" t="s">
        <v>22171</v>
      </c>
      <c r="L1872" s="1" t="s">
        <v>22172</v>
      </c>
      <c r="M1872" s="1" t="s">
        <v>22173</v>
      </c>
      <c r="N1872" s="1" t="s">
        <v>22174</v>
      </c>
      <c r="O1872" s="1" t="s">
        <v>22175</v>
      </c>
      <c r="P1872" s="1" t="s">
        <v>22162</v>
      </c>
    </row>
    <row r="1873" spans="1:16" ht="15" customHeight="1">
      <c r="A1873" s="44">
        <v>1872</v>
      </c>
      <c r="B1873" s="1" t="s">
        <v>22176</v>
      </c>
      <c r="C1873" s="1" t="s">
        <v>22177</v>
      </c>
      <c r="D1873" s="1" t="s">
        <v>22178</v>
      </c>
      <c r="E1873" s="1" t="s">
        <v>22179</v>
      </c>
      <c r="F1873" s="1" t="s">
        <v>22180</v>
      </c>
      <c r="G1873" s="1" t="s">
        <v>22181</v>
      </c>
      <c r="H1873" s="1" t="s">
        <v>22182</v>
      </c>
      <c r="I1873" s="1" t="s">
        <v>22183</v>
      </c>
      <c r="J1873" s="1" t="s">
        <v>22184</v>
      </c>
      <c r="K1873" s="1" t="s">
        <v>22185</v>
      </c>
      <c r="L1873" s="1" t="s">
        <v>22186</v>
      </c>
      <c r="M1873" s="1" t="s">
        <v>22187</v>
      </c>
      <c r="N1873" s="1" t="s">
        <v>22187</v>
      </c>
      <c r="O1873" s="1" t="s">
        <v>22188</v>
      </c>
      <c r="P1873" s="1" t="s">
        <v>22176</v>
      </c>
    </row>
    <row r="1874" spans="1:16" ht="15" customHeight="1">
      <c r="A1874" s="44">
        <v>1873</v>
      </c>
      <c r="B1874" s="1" t="s">
        <v>22189</v>
      </c>
      <c r="C1874" s="1" t="s">
        <v>22190</v>
      </c>
      <c r="D1874" s="1" t="s">
        <v>22191</v>
      </c>
      <c r="E1874" s="1" t="s">
        <v>22192</v>
      </c>
      <c r="F1874" s="1" t="s">
        <v>22193</v>
      </c>
      <c r="G1874" s="1" t="s">
        <v>22194</v>
      </c>
      <c r="H1874" s="1" t="s">
        <v>22195</v>
      </c>
      <c r="I1874" s="1" t="s">
        <v>22196</v>
      </c>
      <c r="J1874" s="1" t="s">
        <v>22197</v>
      </c>
      <c r="K1874" s="1" t="s">
        <v>22198</v>
      </c>
      <c r="L1874" s="1" t="s">
        <v>22199</v>
      </c>
      <c r="M1874" s="1" t="s">
        <v>22190</v>
      </c>
      <c r="N1874" s="1" t="s">
        <v>22190</v>
      </c>
      <c r="O1874" s="1" t="s">
        <v>22200</v>
      </c>
      <c r="P1874" s="1" t="s">
        <v>22189</v>
      </c>
    </row>
    <row r="1875" spans="1:16" ht="15" customHeight="1">
      <c r="A1875" s="44">
        <v>1874</v>
      </c>
      <c r="B1875" s="1" t="s">
        <v>22201</v>
      </c>
      <c r="C1875" s="46" t="s">
        <v>22202</v>
      </c>
      <c r="D1875" s="1" t="s">
        <v>22203</v>
      </c>
      <c r="E1875" s="46" t="s">
        <v>22204</v>
      </c>
      <c r="F1875" s="46" t="s">
        <v>22205</v>
      </c>
      <c r="G1875" s="46" t="s">
        <v>22206</v>
      </c>
      <c r="H1875" s="46" t="s">
        <v>22207</v>
      </c>
      <c r="I1875" s="46" t="s">
        <v>22208</v>
      </c>
      <c r="J1875" s="46" t="s">
        <v>22209</v>
      </c>
      <c r="K1875" s="46" t="s">
        <v>22210</v>
      </c>
      <c r="L1875" s="46" t="s">
        <v>22211</v>
      </c>
      <c r="M1875" s="46" t="s">
        <v>22212</v>
      </c>
      <c r="N1875" s="46" t="s">
        <v>22213</v>
      </c>
      <c r="O1875" s="46" t="s">
        <v>22214</v>
      </c>
      <c r="P1875" s="1" t="s">
        <v>22201</v>
      </c>
    </row>
    <row r="1876" spans="1:16" ht="15" customHeight="1">
      <c r="A1876" s="44">
        <v>1875</v>
      </c>
      <c r="B1876" s="1" t="s">
        <v>22215</v>
      </c>
      <c r="C1876" s="46" t="s">
        <v>22216</v>
      </c>
      <c r="D1876" s="1" t="s">
        <v>22217</v>
      </c>
      <c r="E1876" s="46" t="s">
        <v>22218</v>
      </c>
      <c r="F1876" s="46" t="s">
        <v>22219</v>
      </c>
      <c r="G1876" s="46" t="s">
        <v>22220</v>
      </c>
      <c r="H1876" s="46" t="s">
        <v>22221</v>
      </c>
      <c r="I1876" s="46" t="s">
        <v>22222</v>
      </c>
      <c r="J1876" s="46" t="s">
        <v>22223</v>
      </c>
      <c r="K1876" s="46" t="s">
        <v>22224</v>
      </c>
      <c r="L1876" s="46" t="s">
        <v>22225</v>
      </c>
      <c r="M1876" s="46" t="s">
        <v>22226</v>
      </c>
      <c r="N1876" s="46" t="s">
        <v>22227</v>
      </c>
      <c r="O1876" s="46" t="s">
        <v>22228</v>
      </c>
      <c r="P1876" s="1" t="s">
        <v>22215</v>
      </c>
    </row>
    <row r="1877" spans="1:16" ht="15" customHeight="1">
      <c r="A1877" s="44">
        <v>1876</v>
      </c>
      <c r="B1877" s="1" t="s">
        <v>22229</v>
      </c>
      <c r="C1877" s="46" t="s">
        <v>22230</v>
      </c>
      <c r="D1877" s="1" t="s">
        <v>22231</v>
      </c>
      <c r="E1877" s="46" t="s">
        <v>22232</v>
      </c>
      <c r="F1877" s="46" t="s">
        <v>22233</v>
      </c>
      <c r="G1877" s="46" t="s">
        <v>22234</v>
      </c>
      <c r="H1877" s="46" t="s">
        <v>22235</v>
      </c>
      <c r="I1877" s="46" t="s">
        <v>22236</v>
      </c>
      <c r="J1877" s="46" t="s">
        <v>22237</v>
      </c>
      <c r="K1877" s="46" t="s">
        <v>22238</v>
      </c>
      <c r="L1877" s="46" t="s">
        <v>22239</v>
      </c>
      <c r="M1877" s="46" t="s">
        <v>22240</v>
      </c>
      <c r="N1877" s="46" t="s">
        <v>22241</v>
      </c>
      <c r="O1877" s="46" t="s">
        <v>22242</v>
      </c>
      <c r="P1877" s="1" t="s">
        <v>22229</v>
      </c>
    </row>
    <row r="1878" spans="1:16" ht="15" customHeight="1">
      <c r="A1878" s="44">
        <v>1877</v>
      </c>
      <c r="B1878" s="1" t="s">
        <v>22243</v>
      </c>
      <c r="C1878" s="46" t="s">
        <v>22244</v>
      </c>
      <c r="D1878" s="1" t="s">
        <v>22245</v>
      </c>
      <c r="E1878" s="46" t="s">
        <v>22246</v>
      </c>
      <c r="F1878" s="46" t="s">
        <v>22247</v>
      </c>
      <c r="G1878" s="46" t="s">
        <v>22248</v>
      </c>
      <c r="H1878" s="46" t="s">
        <v>22249</v>
      </c>
      <c r="I1878" s="46" t="s">
        <v>22250</v>
      </c>
      <c r="J1878" s="46" t="s">
        <v>22251</v>
      </c>
      <c r="K1878" s="46" t="s">
        <v>22252</v>
      </c>
      <c r="L1878" s="46" t="s">
        <v>22253</v>
      </c>
      <c r="M1878" s="46" t="s">
        <v>22254</v>
      </c>
      <c r="N1878" s="46" t="s">
        <v>22255</v>
      </c>
      <c r="O1878" s="46" t="s">
        <v>22256</v>
      </c>
      <c r="P1878" s="1" t="s">
        <v>22243</v>
      </c>
    </row>
    <row r="1879" spans="1:16" ht="15" customHeight="1">
      <c r="A1879" s="44">
        <v>1878</v>
      </c>
      <c r="B1879" s="1" t="s">
        <v>22257</v>
      </c>
      <c r="C1879" s="46" t="s">
        <v>22258</v>
      </c>
      <c r="D1879" s="1" t="s">
        <v>22258</v>
      </c>
      <c r="E1879" s="46" t="s">
        <v>22257</v>
      </c>
      <c r="F1879" s="46" t="s">
        <v>22257</v>
      </c>
      <c r="G1879" s="46" t="s">
        <v>22257</v>
      </c>
      <c r="H1879" s="46" t="s">
        <v>22257</v>
      </c>
      <c r="I1879" s="46" t="s">
        <v>22258</v>
      </c>
      <c r="J1879" s="46" t="s">
        <v>22257</v>
      </c>
      <c r="K1879" s="46" t="s">
        <v>22257</v>
      </c>
      <c r="L1879" s="46" t="s">
        <v>22257</v>
      </c>
      <c r="M1879" s="46" t="s">
        <v>22257</v>
      </c>
      <c r="N1879" s="46" t="s">
        <v>22257</v>
      </c>
      <c r="O1879" s="46" t="s">
        <v>22257</v>
      </c>
      <c r="P1879" s="1" t="s">
        <v>22257</v>
      </c>
    </row>
    <row r="1880" spans="1:16" ht="15" customHeight="1">
      <c r="A1880" s="44">
        <v>1879</v>
      </c>
      <c r="B1880" s="1" t="s">
        <v>22259</v>
      </c>
      <c r="C1880" s="46" t="s">
        <v>22260</v>
      </c>
      <c r="D1880" s="1" t="s">
        <v>22261</v>
      </c>
      <c r="E1880" s="46" t="s">
        <v>22262</v>
      </c>
      <c r="F1880" s="46" t="s">
        <v>22263</v>
      </c>
      <c r="G1880" s="46" t="s">
        <v>22264</v>
      </c>
      <c r="H1880" s="46" t="s">
        <v>22265</v>
      </c>
      <c r="I1880" s="46" t="s">
        <v>22266</v>
      </c>
      <c r="J1880" s="46" t="s">
        <v>22267</v>
      </c>
      <c r="K1880" s="46" t="s">
        <v>22268</v>
      </c>
      <c r="L1880" s="46" t="s">
        <v>22269</v>
      </c>
      <c r="M1880" s="46" t="s">
        <v>22270</v>
      </c>
      <c r="N1880" s="46" t="s">
        <v>22271</v>
      </c>
      <c r="O1880" s="46" t="s">
        <v>22272</v>
      </c>
      <c r="P1880" s="1" t="s">
        <v>22259</v>
      </c>
    </row>
    <row r="1881" spans="1:16" ht="15" customHeight="1">
      <c r="A1881" s="44">
        <v>1880</v>
      </c>
      <c r="B1881" s="1" t="s">
        <v>22273</v>
      </c>
      <c r="C1881" s="46" t="s">
        <v>22274</v>
      </c>
      <c r="D1881" s="1" t="s">
        <v>22274</v>
      </c>
      <c r="E1881" s="46" t="s">
        <v>22273</v>
      </c>
      <c r="F1881" s="46" t="s">
        <v>22273</v>
      </c>
      <c r="G1881" s="46" t="s">
        <v>22273</v>
      </c>
      <c r="H1881" s="46" t="s">
        <v>22273</v>
      </c>
      <c r="I1881" s="46" t="s">
        <v>22274</v>
      </c>
      <c r="J1881" s="46" t="s">
        <v>22273</v>
      </c>
      <c r="K1881" s="46" t="s">
        <v>22273</v>
      </c>
      <c r="L1881" s="46" t="s">
        <v>22273</v>
      </c>
      <c r="M1881" s="46" t="s">
        <v>22273</v>
      </c>
      <c r="N1881" s="46" t="s">
        <v>22273</v>
      </c>
      <c r="O1881" s="46" t="s">
        <v>22273</v>
      </c>
      <c r="P1881" s="1" t="s">
        <v>22273</v>
      </c>
    </row>
    <row r="1882" spans="1:16" ht="15" customHeight="1">
      <c r="A1882" s="44">
        <v>1881</v>
      </c>
      <c r="B1882" s="1" t="s">
        <v>22275</v>
      </c>
      <c r="C1882" s="46" t="s">
        <v>22276</v>
      </c>
      <c r="D1882" s="1" t="s">
        <v>22277</v>
      </c>
      <c r="E1882" s="46" t="s">
        <v>22278</v>
      </c>
      <c r="F1882" s="46" t="s">
        <v>22279</v>
      </c>
      <c r="G1882" s="46" t="s">
        <v>22280</v>
      </c>
      <c r="H1882" s="46" t="s">
        <v>22281</v>
      </c>
      <c r="I1882" s="46" t="s">
        <v>22282</v>
      </c>
      <c r="J1882" s="46" t="s">
        <v>22283</v>
      </c>
      <c r="K1882" s="46" t="s">
        <v>22284</v>
      </c>
      <c r="L1882" s="46" t="s">
        <v>22285</v>
      </c>
      <c r="M1882" s="46" t="s">
        <v>22286</v>
      </c>
      <c r="N1882" s="46" t="s">
        <v>22287</v>
      </c>
      <c r="O1882" s="46" t="s">
        <v>22288</v>
      </c>
      <c r="P1882" s="1" t="s">
        <v>22275</v>
      </c>
    </row>
    <row r="1883" spans="1:16" ht="15" customHeight="1">
      <c r="A1883" s="44">
        <v>1882</v>
      </c>
      <c r="B1883" s="1" t="s">
        <v>22289</v>
      </c>
      <c r="C1883" s="46" t="s">
        <v>22290</v>
      </c>
      <c r="D1883" s="1" t="s">
        <v>22291</v>
      </c>
      <c r="E1883" s="46" t="s">
        <v>22292</v>
      </c>
      <c r="F1883" s="46" t="s">
        <v>22293</v>
      </c>
      <c r="G1883" s="46" t="s">
        <v>22294</v>
      </c>
      <c r="H1883" s="46" t="s">
        <v>22295</v>
      </c>
      <c r="I1883" s="46" t="s">
        <v>22296</v>
      </c>
      <c r="J1883" s="46" t="s">
        <v>22297</v>
      </c>
      <c r="K1883" s="46" t="s">
        <v>22298</v>
      </c>
      <c r="L1883" s="46" t="s">
        <v>22299</v>
      </c>
      <c r="M1883" s="46" t="s">
        <v>22300</v>
      </c>
      <c r="N1883" s="46" t="s">
        <v>22301</v>
      </c>
      <c r="O1883" s="46" t="s">
        <v>22302</v>
      </c>
      <c r="P1883" s="1" t="s">
        <v>22289</v>
      </c>
    </row>
    <row r="1884" spans="1:16" ht="15" customHeight="1">
      <c r="A1884" s="44">
        <v>1883</v>
      </c>
      <c r="B1884" s="1" t="s">
        <v>22303</v>
      </c>
      <c r="C1884" s="46" t="s">
        <v>22304</v>
      </c>
      <c r="D1884" s="1" t="s">
        <v>22305</v>
      </c>
      <c r="E1884" s="46" t="s">
        <v>22306</v>
      </c>
      <c r="F1884" s="46" t="s">
        <v>22307</v>
      </c>
      <c r="G1884" s="46" t="s">
        <v>22308</v>
      </c>
      <c r="H1884" s="46" t="s">
        <v>22309</v>
      </c>
      <c r="I1884" s="46" t="s">
        <v>22310</v>
      </c>
      <c r="J1884" s="46" t="s">
        <v>22311</v>
      </c>
      <c r="K1884" s="46" t="s">
        <v>22312</v>
      </c>
      <c r="L1884" s="46" t="s">
        <v>22313</v>
      </c>
      <c r="M1884" s="46" t="s">
        <v>22314</v>
      </c>
      <c r="N1884" s="46" t="s">
        <v>22315</v>
      </c>
      <c r="O1884" s="46" t="s">
        <v>22316</v>
      </c>
      <c r="P1884" s="1" t="s">
        <v>22303</v>
      </c>
    </row>
    <row r="1885" spans="1:16" ht="15" customHeight="1">
      <c r="A1885" s="44">
        <v>1884</v>
      </c>
      <c r="B1885" s="1" t="s">
        <v>22317</v>
      </c>
      <c r="C1885" s="46" t="s">
        <v>22318</v>
      </c>
      <c r="D1885" s="1" t="s">
        <v>22319</v>
      </c>
      <c r="E1885" s="46" t="s">
        <v>22320</v>
      </c>
      <c r="F1885" s="46" t="s">
        <v>22321</v>
      </c>
      <c r="G1885" s="46" t="s">
        <v>22322</v>
      </c>
      <c r="H1885" s="46" t="s">
        <v>22323</v>
      </c>
      <c r="I1885" s="46" t="s">
        <v>22324</v>
      </c>
      <c r="J1885" s="46" t="s">
        <v>22325</v>
      </c>
      <c r="K1885" s="46" t="s">
        <v>22326</v>
      </c>
      <c r="L1885" s="46" t="s">
        <v>22327</v>
      </c>
      <c r="M1885" s="46" t="s">
        <v>22328</v>
      </c>
      <c r="N1885" s="46" t="s">
        <v>22329</v>
      </c>
      <c r="O1885" s="46" t="s">
        <v>22330</v>
      </c>
      <c r="P1885" s="1" t="s">
        <v>22317</v>
      </c>
    </row>
    <row r="1886" spans="1:16" ht="15" customHeight="1">
      <c r="A1886" s="44">
        <v>1885</v>
      </c>
      <c r="B1886" s="1" t="s">
        <v>22331</v>
      </c>
      <c r="C1886" s="46" t="s">
        <v>22332</v>
      </c>
      <c r="D1886" s="1" t="s">
        <v>22333</v>
      </c>
      <c r="E1886" s="46" t="s">
        <v>22334</v>
      </c>
      <c r="F1886" s="46" t="s">
        <v>22335</v>
      </c>
      <c r="G1886" s="46" t="s">
        <v>22336</v>
      </c>
      <c r="H1886" s="46" t="s">
        <v>22337</v>
      </c>
      <c r="I1886" s="46" t="s">
        <v>22338</v>
      </c>
      <c r="J1886" s="46" t="s">
        <v>22339</v>
      </c>
      <c r="K1886" s="46" t="s">
        <v>22340</v>
      </c>
      <c r="L1886" s="46" t="s">
        <v>22341</v>
      </c>
      <c r="M1886" s="46" t="s">
        <v>22342</v>
      </c>
      <c r="N1886" s="46" t="s">
        <v>22343</v>
      </c>
      <c r="O1886" s="46" t="s">
        <v>22344</v>
      </c>
      <c r="P1886" s="1" t="s">
        <v>22331</v>
      </c>
    </row>
    <row r="1887" spans="1:16" ht="15" customHeight="1">
      <c r="A1887" s="44">
        <v>1886</v>
      </c>
      <c r="B1887" s="1" t="s">
        <v>22345</v>
      </c>
      <c r="C1887" s="46" t="s">
        <v>22346</v>
      </c>
      <c r="D1887" s="1" t="s">
        <v>22347</v>
      </c>
      <c r="E1887" s="46" t="s">
        <v>22348</v>
      </c>
      <c r="F1887" s="46" t="s">
        <v>22349</v>
      </c>
      <c r="G1887" s="46" t="s">
        <v>22350</v>
      </c>
      <c r="H1887" s="46" t="s">
        <v>22351</v>
      </c>
      <c r="I1887" s="46" t="s">
        <v>22352</v>
      </c>
      <c r="J1887" s="46" t="s">
        <v>22353</v>
      </c>
      <c r="K1887" s="46" t="s">
        <v>22354</v>
      </c>
      <c r="L1887" s="46" t="s">
        <v>22355</v>
      </c>
      <c r="M1887" s="46" t="s">
        <v>22356</v>
      </c>
      <c r="N1887" s="46" t="s">
        <v>22357</v>
      </c>
      <c r="O1887" s="46" t="s">
        <v>22358</v>
      </c>
      <c r="P1887" s="1" t="s">
        <v>22345</v>
      </c>
    </row>
    <row r="1888" spans="1:16" ht="15" customHeight="1">
      <c r="A1888" s="44">
        <v>1887</v>
      </c>
      <c r="B1888" s="1" t="s">
        <v>22359</v>
      </c>
      <c r="C1888" s="46" t="s">
        <v>22360</v>
      </c>
      <c r="D1888" s="1" t="s">
        <v>22361</v>
      </c>
      <c r="E1888" s="46" t="s">
        <v>22362</v>
      </c>
      <c r="F1888" s="46" t="s">
        <v>22363</v>
      </c>
      <c r="G1888" s="46" t="s">
        <v>22364</v>
      </c>
      <c r="H1888" s="46" t="s">
        <v>22365</v>
      </c>
      <c r="I1888" s="46" t="s">
        <v>22366</v>
      </c>
      <c r="J1888" s="46" t="s">
        <v>22367</v>
      </c>
      <c r="K1888" s="46" t="s">
        <v>22368</v>
      </c>
      <c r="L1888" s="46" t="s">
        <v>22369</v>
      </c>
      <c r="M1888" s="46" t="s">
        <v>22370</v>
      </c>
      <c r="N1888" s="46" t="s">
        <v>22371</v>
      </c>
      <c r="O1888" s="46" t="s">
        <v>22372</v>
      </c>
      <c r="P1888" s="1" t="s">
        <v>22359</v>
      </c>
    </row>
    <row r="1889" spans="1:16" ht="15" customHeight="1">
      <c r="A1889" s="44">
        <v>1888</v>
      </c>
      <c r="B1889" s="1" t="s">
        <v>22373</v>
      </c>
      <c r="C1889" s="46" t="s">
        <v>22374</v>
      </c>
      <c r="D1889" s="1" t="s">
        <v>22375</v>
      </c>
      <c r="E1889" s="46" t="s">
        <v>22376</v>
      </c>
      <c r="F1889" s="46" t="s">
        <v>22377</v>
      </c>
      <c r="G1889" s="46" t="s">
        <v>22378</v>
      </c>
      <c r="H1889" s="46" t="s">
        <v>22379</v>
      </c>
      <c r="I1889" s="46" t="s">
        <v>22380</v>
      </c>
      <c r="J1889" s="46" t="s">
        <v>22381</v>
      </c>
      <c r="K1889" s="46" t="s">
        <v>22382</v>
      </c>
      <c r="L1889" s="46" t="s">
        <v>22383</v>
      </c>
      <c r="M1889" s="46" t="s">
        <v>22384</v>
      </c>
      <c r="N1889" s="46" t="s">
        <v>22385</v>
      </c>
      <c r="O1889" s="46" t="s">
        <v>22386</v>
      </c>
      <c r="P1889" s="1" t="s">
        <v>22373</v>
      </c>
    </row>
    <row r="1890" spans="1:16" ht="15" customHeight="1">
      <c r="A1890" s="44">
        <v>1889</v>
      </c>
      <c r="B1890" s="1" t="s">
        <v>22387</v>
      </c>
      <c r="C1890" s="46" t="s">
        <v>22388</v>
      </c>
      <c r="D1890" s="1" t="s">
        <v>22389</v>
      </c>
      <c r="E1890" s="46" t="s">
        <v>22390</v>
      </c>
      <c r="F1890" s="46" t="s">
        <v>22391</v>
      </c>
      <c r="G1890" s="46" t="s">
        <v>22392</v>
      </c>
      <c r="H1890" s="46" t="s">
        <v>22393</v>
      </c>
      <c r="I1890" s="46" t="s">
        <v>22394</v>
      </c>
      <c r="J1890" s="46" t="s">
        <v>22395</v>
      </c>
      <c r="K1890" s="46" t="s">
        <v>22396</v>
      </c>
      <c r="L1890" s="46" t="s">
        <v>22397</v>
      </c>
      <c r="M1890" s="46" t="s">
        <v>22398</v>
      </c>
      <c r="N1890" s="46" t="s">
        <v>22399</v>
      </c>
      <c r="O1890" s="46" t="s">
        <v>22400</v>
      </c>
      <c r="P1890" s="1" t="s">
        <v>22387</v>
      </c>
    </row>
    <row r="1891" spans="1:16" ht="15" customHeight="1">
      <c r="A1891" s="44">
        <v>1890</v>
      </c>
      <c r="B1891" s="1" t="s">
        <v>22401</v>
      </c>
      <c r="C1891" s="46" t="s">
        <v>22402</v>
      </c>
      <c r="D1891" s="1" t="s">
        <v>22403</v>
      </c>
      <c r="E1891" s="46" t="s">
        <v>22404</v>
      </c>
      <c r="F1891" s="46" t="s">
        <v>22405</v>
      </c>
      <c r="G1891" s="46" t="s">
        <v>22406</v>
      </c>
      <c r="H1891" s="46" t="s">
        <v>22407</v>
      </c>
      <c r="I1891" s="46" t="s">
        <v>22408</v>
      </c>
      <c r="J1891" s="46" t="s">
        <v>22409</v>
      </c>
      <c r="K1891" s="46" t="s">
        <v>22410</v>
      </c>
      <c r="L1891" s="46" t="s">
        <v>22411</v>
      </c>
      <c r="M1891" s="46" t="s">
        <v>22412</v>
      </c>
      <c r="N1891" s="46" t="s">
        <v>22413</v>
      </c>
      <c r="O1891" s="46" t="s">
        <v>22414</v>
      </c>
      <c r="P1891" s="1" t="s">
        <v>22401</v>
      </c>
    </row>
    <row r="1892" spans="1:16" ht="15" customHeight="1">
      <c r="A1892" s="44">
        <v>1891</v>
      </c>
      <c r="B1892" s="1" t="s">
        <v>22415</v>
      </c>
      <c r="C1892" s="46" t="s">
        <v>22416</v>
      </c>
      <c r="D1892" s="1" t="s">
        <v>22417</v>
      </c>
      <c r="E1892" s="46" t="s">
        <v>22418</v>
      </c>
      <c r="F1892" s="46" t="s">
        <v>22419</v>
      </c>
      <c r="G1892" s="46" t="s">
        <v>22420</v>
      </c>
      <c r="H1892" s="46" t="s">
        <v>22421</v>
      </c>
      <c r="I1892" s="46" t="s">
        <v>22422</v>
      </c>
      <c r="J1892" s="46" t="s">
        <v>22423</v>
      </c>
      <c r="K1892" s="46" t="s">
        <v>22424</v>
      </c>
      <c r="L1892" s="46" t="s">
        <v>22425</v>
      </c>
      <c r="M1892" s="46" t="s">
        <v>22426</v>
      </c>
      <c r="N1892" s="46" t="s">
        <v>22427</v>
      </c>
      <c r="O1892" s="46" t="s">
        <v>22428</v>
      </c>
      <c r="P1892" s="1" t="s">
        <v>22415</v>
      </c>
    </row>
    <row r="1893" spans="1:16" ht="15" customHeight="1">
      <c r="A1893" s="44">
        <v>1892</v>
      </c>
      <c r="B1893" s="1" t="s">
        <v>22429</v>
      </c>
      <c r="C1893" s="46" t="s">
        <v>22430</v>
      </c>
      <c r="D1893" s="1" t="s">
        <v>22431</v>
      </c>
      <c r="E1893" s="46" t="s">
        <v>22432</v>
      </c>
      <c r="F1893" s="46" t="s">
        <v>22433</v>
      </c>
      <c r="G1893" s="46" t="s">
        <v>22434</v>
      </c>
      <c r="H1893" s="46" t="s">
        <v>22435</v>
      </c>
      <c r="I1893" s="46" t="s">
        <v>22436</v>
      </c>
      <c r="J1893" s="46" t="s">
        <v>22437</v>
      </c>
      <c r="K1893" s="46" t="s">
        <v>22438</v>
      </c>
      <c r="L1893" s="46" t="s">
        <v>22439</v>
      </c>
      <c r="M1893" s="46" t="s">
        <v>22440</v>
      </c>
      <c r="N1893" s="46" t="s">
        <v>22441</v>
      </c>
      <c r="O1893" s="46" t="s">
        <v>22442</v>
      </c>
      <c r="P1893" s="1" t="s">
        <v>22429</v>
      </c>
    </row>
    <row r="1894" spans="1:16" ht="15" customHeight="1">
      <c r="A1894" s="44">
        <v>1893</v>
      </c>
      <c r="B1894" s="1" t="s">
        <v>22443</v>
      </c>
      <c r="C1894" s="46" t="s">
        <v>22444</v>
      </c>
      <c r="D1894" s="1" t="s">
        <v>22445</v>
      </c>
      <c r="E1894" s="46" t="s">
        <v>22446</v>
      </c>
      <c r="F1894" s="46" t="s">
        <v>22447</v>
      </c>
      <c r="G1894" s="46" t="s">
        <v>22448</v>
      </c>
      <c r="H1894" s="46" t="s">
        <v>22449</v>
      </c>
      <c r="I1894" s="46" t="s">
        <v>22450</v>
      </c>
      <c r="J1894" s="46" t="s">
        <v>22451</v>
      </c>
      <c r="K1894" s="46" t="s">
        <v>22452</v>
      </c>
      <c r="L1894" s="46" t="s">
        <v>22453</v>
      </c>
      <c r="M1894" s="46" t="s">
        <v>22454</v>
      </c>
      <c r="N1894" s="46" t="s">
        <v>22455</v>
      </c>
      <c r="O1894" s="46" t="s">
        <v>22456</v>
      </c>
      <c r="P1894" s="1" t="s">
        <v>22443</v>
      </c>
    </row>
    <row r="1895" spans="1:16" ht="15" customHeight="1">
      <c r="A1895" s="44">
        <v>1894</v>
      </c>
      <c r="B1895" s="1" t="s">
        <v>22457</v>
      </c>
      <c r="C1895" s="46" t="s">
        <v>22458</v>
      </c>
      <c r="D1895" s="1" t="s">
        <v>22459</v>
      </c>
      <c r="E1895" s="46" t="s">
        <v>22460</v>
      </c>
      <c r="F1895" s="46" t="s">
        <v>22461</v>
      </c>
      <c r="G1895" s="46" t="s">
        <v>22462</v>
      </c>
      <c r="H1895" s="46" t="s">
        <v>22463</v>
      </c>
      <c r="I1895" s="46" t="s">
        <v>22464</v>
      </c>
      <c r="J1895" s="46" t="s">
        <v>22465</v>
      </c>
      <c r="K1895" s="46" t="s">
        <v>22466</v>
      </c>
      <c r="L1895" s="46" t="s">
        <v>22467</v>
      </c>
      <c r="M1895" s="46" t="s">
        <v>22468</v>
      </c>
      <c r="N1895" s="46" t="s">
        <v>22469</v>
      </c>
      <c r="O1895" s="46" t="s">
        <v>22470</v>
      </c>
      <c r="P1895" s="1" t="s">
        <v>22457</v>
      </c>
    </row>
    <row r="1896" spans="1:16" ht="15" customHeight="1">
      <c r="A1896" s="44">
        <v>1895</v>
      </c>
      <c r="B1896" s="1" t="s">
        <v>22471</v>
      </c>
      <c r="C1896" s="46" t="s">
        <v>22472</v>
      </c>
      <c r="D1896" s="1" t="s">
        <v>22473</v>
      </c>
      <c r="E1896" s="46" t="s">
        <v>22474</v>
      </c>
      <c r="F1896" s="46" t="s">
        <v>22475</v>
      </c>
      <c r="G1896" s="46" t="s">
        <v>22476</v>
      </c>
      <c r="H1896" s="46" t="s">
        <v>22477</v>
      </c>
      <c r="I1896" s="46" t="s">
        <v>22478</v>
      </c>
      <c r="J1896" s="46" t="s">
        <v>22479</v>
      </c>
      <c r="K1896" s="46" t="s">
        <v>22480</v>
      </c>
      <c r="L1896" s="46" t="s">
        <v>22481</v>
      </c>
      <c r="M1896" s="46" t="s">
        <v>22482</v>
      </c>
      <c r="N1896" s="46" t="s">
        <v>22483</v>
      </c>
      <c r="O1896" s="46" t="s">
        <v>22484</v>
      </c>
      <c r="P1896" s="1" t="s">
        <v>22471</v>
      </c>
    </row>
    <row r="1897" spans="1:16" ht="15" customHeight="1">
      <c r="A1897" s="44">
        <v>1896</v>
      </c>
      <c r="B1897" s="1" t="s">
        <v>22485</v>
      </c>
      <c r="C1897" s="46" t="s">
        <v>22486</v>
      </c>
      <c r="D1897" s="1" t="s">
        <v>22487</v>
      </c>
      <c r="E1897" s="46" t="s">
        <v>22488</v>
      </c>
      <c r="F1897" s="46" t="s">
        <v>22489</v>
      </c>
      <c r="G1897" s="46" t="s">
        <v>22490</v>
      </c>
      <c r="H1897" s="46" t="s">
        <v>22491</v>
      </c>
      <c r="I1897" s="46" t="s">
        <v>22492</v>
      </c>
      <c r="J1897" s="46" t="s">
        <v>22493</v>
      </c>
      <c r="K1897" s="46" t="s">
        <v>22494</v>
      </c>
      <c r="L1897" s="46" t="s">
        <v>22495</v>
      </c>
      <c r="M1897" s="46" t="s">
        <v>22496</v>
      </c>
      <c r="N1897" s="46" t="s">
        <v>22497</v>
      </c>
      <c r="O1897" s="46" t="s">
        <v>22498</v>
      </c>
      <c r="P1897" s="1" t="s">
        <v>22485</v>
      </c>
    </row>
    <row r="1898" spans="1:16" ht="15" customHeight="1">
      <c r="A1898" s="44">
        <v>1897</v>
      </c>
      <c r="B1898" s="1" t="s">
        <v>22499</v>
      </c>
      <c r="C1898" s="46" t="s">
        <v>22500</v>
      </c>
      <c r="D1898" s="1" t="s">
        <v>22501</v>
      </c>
      <c r="E1898" s="46" t="s">
        <v>22502</v>
      </c>
      <c r="F1898" s="46" t="s">
        <v>22503</v>
      </c>
      <c r="G1898" s="46" t="s">
        <v>22504</v>
      </c>
      <c r="H1898" s="46" t="s">
        <v>22505</v>
      </c>
      <c r="I1898" s="46" t="s">
        <v>22506</v>
      </c>
      <c r="J1898" s="46" t="s">
        <v>22507</v>
      </c>
      <c r="K1898" s="46" t="s">
        <v>22508</v>
      </c>
      <c r="L1898" s="46" t="s">
        <v>22509</v>
      </c>
      <c r="M1898" s="46" t="s">
        <v>22510</v>
      </c>
      <c r="N1898" s="46" t="s">
        <v>22511</v>
      </c>
      <c r="O1898" s="46" t="s">
        <v>22512</v>
      </c>
      <c r="P1898" s="1" t="s">
        <v>22499</v>
      </c>
    </row>
    <row r="1899" spans="1:16" ht="15" customHeight="1">
      <c r="A1899" s="44">
        <v>1898</v>
      </c>
      <c r="B1899" s="1" t="s">
        <v>22513</v>
      </c>
      <c r="C1899" s="46" t="s">
        <v>22514</v>
      </c>
      <c r="D1899" s="1" t="s">
        <v>22515</v>
      </c>
      <c r="E1899" s="46" t="s">
        <v>22516</v>
      </c>
      <c r="F1899" s="46" t="s">
        <v>22517</v>
      </c>
      <c r="G1899" s="46" t="s">
        <v>22518</v>
      </c>
      <c r="H1899" s="46" t="s">
        <v>22519</v>
      </c>
      <c r="I1899" s="46" t="s">
        <v>22520</v>
      </c>
      <c r="J1899" s="46" t="s">
        <v>22521</v>
      </c>
      <c r="K1899" s="46" t="s">
        <v>22522</v>
      </c>
      <c r="L1899" s="46" t="s">
        <v>22523</v>
      </c>
      <c r="M1899" s="46" t="s">
        <v>22524</v>
      </c>
      <c r="N1899" s="46" t="s">
        <v>22525</v>
      </c>
      <c r="O1899" s="46" t="s">
        <v>22526</v>
      </c>
      <c r="P1899" s="1" t="s">
        <v>22513</v>
      </c>
    </row>
    <row r="1900" spans="1:16" ht="15" customHeight="1">
      <c r="A1900" s="44">
        <v>1899</v>
      </c>
      <c r="B1900" s="1" t="s">
        <v>22527</v>
      </c>
      <c r="C1900" s="46" t="s">
        <v>22528</v>
      </c>
      <c r="D1900" s="1" t="s">
        <v>22529</v>
      </c>
      <c r="E1900" s="46" t="s">
        <v>22530</v>
      </c>
      <c r="F1900" s="46" t="s">
        <v>22531</v>
      </c>
      <c r="G1900" s="46" t="s">
        <v>22532</v>
      </c>
      <c r="H1900" s="46" t="s">
        <v>22533</v>
      </c>
      <c r="I1900" s="46" t="s">
        <v>22534</v>
      </c>
      <c r="J1900" s="46" t="s">
        <v>22535</v>
      </c>
      <c r="K1900" s="46" t="s">
        <v>22536</v>
      </c>
      <c r="L1900" s="46" t="s">
        <v>22537</v>
      </c>
      <c r="M1900" s="46" t="s">
        <v>22538</v>
      </c>
      <c r="N1900" s="46" t="s">
        <v>22539</v>
      </c>
      <c r="O1900" s="46" t="s">
        <v>22540</v>
      </c>
      <c r="P1900" s="1" t="s">
        <v>22527</v>
      </c>
    </row>
    <row r="1901" spans="1:16" ht="15" customHeight="1">
      <c r="A1901" s="44">
        <v>1900</v>
      </c>
      <c r="B1901" s="1" t="s">
        <v>22541</v>
      </c>
      <c r="C1901" s="1" t="s">
        <v>22542</v>
      </c>
      <c r="D1901" s="1" t="s">
        <v>22543</v>
      </c>
      <c r="E1901" s="1" t="s">
        <v>22544</v>
      </c>
      <c r="F1901" s="1" t="s">
        <v>22545</v>
      </c>
      <c r="G1901" s="1" t="s">
        <v>22546</v>
      </c>
      <c r="H1901" s="1" t="s">
        <v>22547</v>
      </c>
      <c r="I1901" s="1" t="s">
        <v>22548</v>
      </c>
      <c r="J1901" s="1" t="s">
        <v>22549</v>
      </c>
      <c r="K1901" s="1" t="s">
        <v>22550</v>
      </c>
      <c r="L1901" s="1" t="s">
        <v>22551</v>
      </c>
      <c r="M1901" s="1" t="s">
        <v>22552</v>
      </c>
      <c r="N1901" s="1" t="s">
        <v>22553</v>
      </c>
      <c r="O1901" s="1" t="s">
        <v>22554</v>
      </c>
      <c r="P1901" s="1" t="s">
        <v>22541</v>
      </c>
    </row>
    <row r="1902" spans="1:16" ht="15" customHeight="1">
      <c r="A1902" s="44">
        <v>1901</v>
      </c>
      <c r="B1902" s="1" t="s">
        <v>22555</v>
      </c>
      <c r="C1902" s="1" t="s">
        <v>22556</v>
      </c>
      <c r="D1902" s="1" t="s">
        <v>22557</v>
      </c>
      <c r="E1902" s="1" t="s">
        <v>22558</v>
      </c>
      <c r="F1902" s="1" t="s">
        <v>22559</v>
      </c>
      <c r="G1902" s="1" t="s">
        <v>22560</v>
      </c>
      <c r="H1902" s="1" t="s">
        <v>22561</v>
      </c>
      <c r="I1902" s="1" t="s">
        <v>22562</v>
      </c>
      <c r="J1902" s="1" t="s">
        <v>22563</v>
      </c>
      <c r="K1902" s="1" t="s">
        <v>22564</v>
      </c>
      <c r="L1902" s="1" t="s">
        <v>22565</v>
      </c>
      <c r="M1902" s="1" t="s">
        <v>22566</v>
      </c>
      <c r="N1902" s="1" t="s">
        <v>22567</v>
      </c>
      <c r="O1902" s="1" t="s">
        <v>22568</v>
      </c>
      <c r="P1902" s="1" t="s">
        <v>22555</v>
      </c>
    </row>
    <row r="1903" spans="1:16" ht="15" customHeight="1">
      <c r="A1903" s="44">
        <v>1902</v>
      </c>
      <c r="B1903" s="1" t="s">
        <v>22569</v>
      </c>
      <c r="C1903" s="1" t="s">
        <v>22570</v>
      </c>
      <c r="D1903" s="1" t="s">
        <v>22571</v>
      </c>
      <c r="E1903" s="1" t="s">
        <v>22572</v>
      </c>
      <c r="F1903" s="1" t="s">
        <v>22573</v>
      </c>
      <c r="G1903" s="1" t="s">
        <v>22574</v>
      </c>
      <c r="H1903" s="1" t="s">
        <v>22575</v>
      </c>
      <c r="I1903" s="1" t="s">
        <v>22576</v>
      </c>
      <c r="J1903" s="1" t="s">
        <v>22577</v>
      </c>
      <c r="K1903" s="1" t="s">
        <v>22578</v>
      </c>
      <c r="L1903" s="1" t="s">
        <v>22579</v>
      </c>
      <c r="M1903" s="1" t="s">
        <v>22580</v>
      </c>
      <c r="N1903" s="1" t="s">
        <v>22581</v>
      </c>
      <c r="O1903" s="1" t="s">
        <v>22582</v>
      </c>
      <c r="P1903" s="1" t="s">
        <v>22569</v>
      </c>
    </row>
    <row r="1904" spans="1:16" ht="15" customHeight="1">
      <c r="A1904" s="44">
        <v>1903</v>
      </c>
      <c r="B1904" s="1" t="s">
        <v>22583</v>
      </c>
      <c r="C1904" s="1" t="s">
        <v>22570</v>
      </c>
      <c r="D1904" s="1" t="s">
        <v>22584</v>
      </c>
      <c r="E1904" s="1" t="s">
        <v>22585</v>
      </c>
      <c r="F1904" s="1" t="s">
        <v>22586</v>
      </c>
      <c r="G1904" s="1" t="s">
        <v>22587</v>
      </c>
      <c r="H1904" s="1" t="s">
        <v>22588</v>
      </c>
      <c r="I1904" s="1" t="s">
        <v>22589</v>
      </c>
      <c r="J1904" s="1" t="s">
        <v>22590</v>
      </c>
      <c r="K1904" s="1" t="s">
        <v>22591</v>
      </c>
      <c r="L1904" s="1" t="s">
        <v>22592</v>
      </c>
      <c r="M1904" s="1" t="s">
        <v>22593</v>
      </c>
      <c r="N1904" s="1" t="s">
        <v>22594</v>
      </c>
      <c r="O1904" s="1" t="s">
        <v>22595</v>
      </c>
      <c r="P1904" s="1" t="s">
        <v>22583</v>
      </c>
    </row>
    <row r="1905" spans="1:16" ht="15" customHeight="1">
      <c r="A1905" s="44">
        <v>1904</v>
      </c>
      <c r="B1905" s="1" t="s">
        <v>22596</v>
      </c>
      <c r="C1905" s="1" t="s">
        <v>22597</v>
      </c>
      <c r="D1905" s="1" t="s">
        <v>22598</v>
      </c>
      <c r="E1905" s="1" t="s">
        <v>22599</v>
      </c>
      <c r="F1905" s="1" t="s">
        <v>22600</v>
      </c>
      <c r="G1905" s="1" t="s">
        <v>22601</v>
      </c>
      <c r="H1905" s="1" t="s">
        <v>22602</v>
      </c>
      <c r="I1905" s="1" t="s">
        <v>22603</v>
      </c>
      <c r="J1905" s="1" t="s">
        <v>22604</v>
      </c>
      <c r="K1905" s="1" t="s">
        <v>22605</v>
      </c>
      <c r="L1905" s="1" t="s">
        <v>22606</v>
      </c>
      <c r="M1905" s="1" t="s">
        <v>22607</v>
      </c>
      <c r="N1905" s="1" t="s">
        <v>22608</v>
      </c>
      <c r="O1905" s="1" t="s">
        <v>22609</v>
      </c>
      <c r="P1905" s="1" t="s">
        <v>22596</v>
      </c>
    </row>
    <row r="1906" spans="1:16" ht="15" customHeight="1">
      <c r="A1906" s="44">
        <v>1905</v>
      </c>
      <c r="B1906" s="1" t="s">
        <v>22513</v>
      </c>
      <c r="C1906" s="46" t="s">
        <v>22514</v>
      </c>
      <c r="D1906" s="1" t="s">
        <v>22515</v>
      </c>
      <c r="E1906" s="46" t="s">
        <v>22516</v>
      </c>
      <c r="F1906" s="46" t="s">
        <v>22517</v>
      </c>
      <c r="G1906" s="46" t="s">
        <v>22518</v>
      </c>
      <c r="H1906" s="46" t="s">
        <v>22519</v>
      </c>
      <c r="I1906" s="46" t="s">
        <v>22520</v>
      </c>
      <c r="J1906" s="46" t="s">
        <v>22521</v>
      </c>
      <c r="K1906" s="46" t="s">
        <v>22522</v>
      </c>
      <c r="L1906" s="46" t="s">
        <v>22523</v>
      </c>
      <c r="M1906" s="46" t="s">
        <v>22524</v>
      </c>
      <c r="N1906" s="46" t="s">
        <v>22525</v>
      </c>
      <c r="O1906" s="46" t="s">
        <v>22526</v>
      </c>
      <c r="P1906" s="1" t="s">
        <v>22513</v>
      </c>
    </row>
    <row r="1907" spans="1:16" ht="15" customHeight="1">
      <c r="A1907" s="44">
        <v>1906</v>
      </c>
      <c r="B1907" s="1" t="s">
        <v>22527</v>
      </c>
      <c r="C1907" s="46" t="s">
        <v>22528</v>
      </c>
      <c r="D1907" s="1" t="s">
        <v>22529</v>
      </c>
      <c r="E1907" s="46" t="s">
        <v>22530</v>
      </c>
      <c r="F1907" s="46" t="s">
        <v>22531</v>
      </c>
      <c r="G1907" s="46" t="s">
        <v>22532</v>
      </c>
      <c r="H1907" s="46" t="s">
        <v>22533</v>
      </c>
      <c r="I1907" s="46" t="s">
        <v>22534</v>
      </c>
      <c r="J1907" s="46" t="s">
        <v>22535</v>
      </c>
      <c r="K1907" s="46" t="s">
        <v>22536</v>
      </c>
      <c r="L1907" s="46" t="s">
        <v>22537</v>
      </c>
      <c r="M1907" s="46" t="s">
        <v>22538</v>
      </c>
      <c r="N1907" s="46" t="s">
        <v>22539</v>
      </c>
      <c r="O1907" s="46" t="s">
        <v>22540</v>
      </c>
      <c r="P1907" s="1" t="s">
        <v>22527</v>
      </c>
    </row>
    <row r="1908" spans="1:16" ht="15" customHeight="1">
      <c r="A1908" s="44">
        <v>1907</v>
      </c>
      <c r="B1908" s="1" t="s">
        <v>22610</v>
      </c>
      <c r="C1908" s="46" t="s">
        <v>22611</v>
      </c>
      <c r="D1908" s="1" t="s">
        <v>22612</v>
      </c>
      <c r="E1908" s="46" t="s">
        <v>22613</v>
      </c>
      <c r="F1908" s="46" t="s">
        <v>22614</v>
      </c>
      <c r="G1908" s="46" t="s">
        <v>22615</v>
      </c>
      <c r="H1908" s="46" t="s">
        <v>22616</v>
      </c>
      <c r="I1908" s="46" t="s">
        <v>22617</v>
      </c>
      <c r="J1908" s="46" t="s">
        <v>22618</v>
      </c>
      <c r="K1908" s="46" t="s">
        <v>22619</v>
      </c>
      <c r="L1908" s="46" t="s">
        <v>22620</v>
      </c>
      <c r="M1908" s="46" t="s">
        <v>22621</v>
      </c>
      <c r="N1908" s="46" t="s">
        <v>22622</v>
      </c>
      <c r="O1908" s="46" t="s">
        <v>22623</v>
      </c>
      <c r="P1908" s="1" t="s">
        <v>22610</v>
      </c>
    </row>
    <row r="1909" spans="1:16" ht="15" customHeight="1">
      <c r="A1909" s="44">
        <v>1908</v>
      </c>
      <c r="B1909" s="1" t="s">
        <v>22624</v>
      </c>
      <c r="C1909" s="46" t="s">
        <v>22625</v>
      </c>
      <c r="D1909" s="1" t="s">
        <v>22626</v>
      </c>
      <c r="E1909" s="46" t="s">
        <v>22627</v>
      </c>
      <c r="F1909" s="46" t="s">
        <v>22628</v>
      </c>
      <c r="G1909" s="46" t="s">
        <v>22629</v>
      </c>
      <c r="H1909" s="46" t="s">
        <v>22630</v>
      </c>
      <c r="I1909" s="46" t="s">
        <v>22631</v>
      </c>
      <c r="J1909" s="46" t="s">
        <v>22632</v>
      </c>
      <c r="K1909" s="46" t="s">
        <v>22633</v>
      </c>
      <c r="L1909" s="46" t="s">
        <v>22634</v>
      </c>
      <c r="M1909" s="46" t="s">
        <v>22635</v>
      </c>
      <c r="N1909" s="46" t="s">
        <v>22636</v>
      </c>
      <c r="O1909" s="46" t="s">
        <v>22637</v>
      </c>
      <c r="P1909" s="1" t="s">
        <v>22624</v>
      </c>
    </row>
    <row r="1910" spans="1:16" ht="15" customHeight="1">
      <c r="A1910" s="44">
        <v>1909</v>
      </c>
      <c r="B1910" s="1" t="s">
        <v>22638</v>
      </c>
      <c r="C1910" s="46" t="s">
        <v>22639</v>
      </c>
      <c r="D1910" s="1" t="s">
        <v>22640</v>
      </c>
      <c r="E1910" s="46" t="s">
        <v>22641</v>
      </c>
      <c r="F1910" s="46" t="s">
        <v>22642</v>
      </c>
      <c r="G1910" s="46" t="s">
        <v>22643</v>
      </c>
      <c r="H1910" s="46" t="s">
        <v>22644</v>
      </c>
      <c r="I1910" s="46" t="s">
        <v>22645</v>
      </c>
      <c r="J1910" s="46" t="s">
        <v>22646</v>
      </c>
      <c r="K1910" s="46" t="s">
        <v>22647</v>
      </c>
      <c r="L1910" s="46" t="s">
        <v>22648</v>
      </c>
      <c r="M1910" s="46" t="s">
        <v>22649</v>
      </c>
      <c r="N1910" s="46" t="s">
        <v>22649</v>
      </c>
      <c r="O1910" s="46" t="s">
        <v>22650</v>
      </c>
      <c r="P1910" s="1" t="s">
        <v>22638</v>
      </c>
    </row>
    <row r="1911" spans="1:16" ht="15" customHeight="1">
      <c r="A1911" s="44">
        <v>1910</v>
      </c>
      <c r="B1911" s="1" t="s">
        <v>22651</v>
      </c>
      <c r="C1911" s="46" t="s">
        <v>22652</v>
      </c>
      <c r="D1911" s="1" t="s">
        <v>22653</v>
      </c>
      <c r="E1911" s="46" t="s">
        <v>22654</v>
      </c>
      <c r="F1911" s="46" t="s">
        <v>22655</v>
      </c>
      <c r="G1911" s="46" t="s">
        <v>22656</v>
      </c>
      <c r="H1911" s="46" t="s">
        <v>22657</v>
      </c>
      <c r="I1911" s="46" t="s">
        <v>22658</v>
      </c>
      <c r="J1911" s="46" t="s">
        <v>22659</v>
      </c>
      <c r="K1911" s="46" t="s">
        <v>22660</v>
      </c>
      <c r="L1911" s="46" t="s">
        <v>22661</v>
      </c>
      <c r="M1911" s="46" t="s">
        <v>22662</v>
      </c>
      <c r="N1911" s="46" t="s">
        <v>22662</v>
      </c>
      <c r="O1911" s="46" t="s">
        <v>22663</v>
      </c>
      <c r="P1911" s="1" t="s">
        <v>22651</v>
      </c>
    </row>
    <row r="1912" spans="1:16" ht="15" customHeight="1">
      <c r="A1912" s="44">
        <v>1911</v>
      </c>
      <c r="B1912" s="1" t="s">
        <v>22664</v>
      </c>
      <c r="C1912" s="46" t="s">
        <v>22665</v>
      </c>
      <c r="D1912" s="1" t="s">
        <v>22666</v>
      </c>
      <c r="E1912" s="46" t="s">
        <v>22667</v>
      </c>
      <c r="F1912" s="46" t="s">
        <v>22668</v>
      </c>
      <c r="G1912" s="46" t="s">
        <v>22669</v>
      </c>
      <c r="H1912" s="46" t="s">
        <v>22670</v>
      </c>
      <c r="I1912" s="46" t="s">
        <v>22671</v>
      </c>
      <c r="J1912" s="46" t="s">
        <v>22672</v>
      </c>
      <c r="K1912" s="46" t="s">
        <v>22673</v>
      </c>
      <c r="L1912" s="46" t="s">
        <v>22674</v>
      </c>
      <c r="M1912" s="46" t="s">
        <v>22675</v>
      </c>
      <c r="N1912" s="46" t="s">
        <v>22676</v>
      </c>
      <c r="O1912" s="46" t="s">
        <v>22677</v>
      </c>
      <c r="P1912" s="1" t="s">
        <v>22664</v>
      </c>
    </row>
    <row r="1913" spans="1:16" ht="15" customHeight="1">
      <c r="A1913" s="44">
        <v>1912</v>
      </c>
      <c r="B1913" s="1" t="s">
        <v>22678</v>
      </c>
      <c r="C1913" s="46" t="s">
        <v>22679</v>
      </c>
      <c r="D1913" s="1" t="s">
        <v>22680</v>
      </c>
      <c r="E1913" s="46" t="s">
        <v>22681</v>
      </c>
      <c r="F1913" s="46" t="s">
        <v>22682</v>
      </c>
      <c r="G1913" s="46" t="s">
        <v>22683</v>
      </c>
      <c r="H1913" s="46" t="s">
        <v>22684</v>
      </c>
      <c r="I1913" s="46" t="s">
        <v>22685</v>
      </c>
      <c r="J1913" s="46" t="s">
        <v>22686</v>
      </c>
      <c r="K1913" s="46" t="s">
        <v>22687</v>
      </c>
      <c r="L1913" s="46" t="s">
        <v>22688</v>
      </c>
      <c r="M1913" s="46" t="s">
        <v>22689</v>
      </c>
      <c r="N1913" s="46" t="s">
        <v>22690</v>
      </c>
      <c r="O1913" s="46" t="s">
        <v>22691</v>
      </c>
      <c r="P1913" s="1" t="s">
        <v>22678</v>
      </c>
    </row>
    <row r="1914" spans="1:16" ht="15" customHeight="1">
      <c r="A1914" s="44">
        <v>1913</v>
      </c>
      <c r="B1914" s="1" t="s">
        <v>22692</v>
      </c>
      <c r="C1914" s="46" t="s">
        <v>22693</v>
      </c>
      <c r="D1914" s="1" t="s">
        <v>22694</v>
      </c>
      <c r="E1914" s="46" t="s">
        <v>22695</v>
      </c>
      <c r="F1914" s="46" t="s">
        <v>22696</v>
      </c>
      <c r="G1914" s="46" t="s">
        <v>22697</v>
      </c>
      <c r="H1914" s="46" t="s">
        <v>22698</v>
      </c>
      <c r="I1914" s="46" t="s">
        <v>22699</v>
      </c>
      <c r="J1914" s="46" t="s">
        <v>22700</v>
      </c>
      <c r="K1914" s="46" t="s">
        <v>22701</v>
      </c>
      <c r="L1914" s="46" t="s">
        <v>22702</v>
      </c>
      <c r="M1914" s="46" t="s">
        <v>22703</v>
      </c>
      <c r="N1914" s="46" t="s">
        <v>22704</v>
      </c>
      <c r="O1914" s="46" t="s">
        <v>22705</v>
      </c>
      <c r="P1914" s="1" t="s">
        <v>22692</v>
      </c>
    </row>
    <row r="1915" spans="1:16" ht="15" customHeight="1">
      <c r="A1915" s="44">
        <v>1914</v>
      </c>
      <c r="B1915" s="1" t="s">
        <v>22706</v>
      </c>
      <c r="C1915" s="46" t="s">
        <v>22707</v>
      </c>
      <c r="D1915" s="1" t="s">
        <v>22708</v>
      </c>
      <c r="E1915" s="46" t="s">
        <v>22709</v>
      </c>
      <c r="F1915" s="46" t="s">
        <v>22710</v>
      </c>
      <c r="G1915" s="46" t="s">
        <v>22711</v>
      </c>
      <c r="H1915" s="46" t="s">
        <v>22712</v>
      </c>
      <c r="I1915" s="46" t="s">
        <v>22713</v>
      </c>
      <c r="J1915" s="46" t="s">
        <v>22714</v>
      </c>
      <c r="K1915" s="46" t="s">
        <v>22706</v>
      </c>
      <c r="L1915" s="46" t="s">
        <v>22715</v>
      </c>
      <c r="M1915" s="46" t="s">
        <v>22706</v>
      </c>
      <c r="N1915" s="46" t="s">
        <v>22706</v>
      </c>
      <c r="O1915" s="46" t="s">
        <v>22712</v>
      </c>
      <c r="P1915" s="1" t="s">
        <v>22706</v>
      </c>
    </row>
    <row r="1916" spans="1:16" ht="15" customHeight="1">
      <c r="A1916" s="44">
        <v>1915</v>
      </c>
      <c r="B1916" s="1" t="s">
        <v>22716</v>
      </c>
      <c r="C1916" s="46" t="s">
        <v>22717</v>
      </c>
      <c r="D1916" s="1" t="s">
        <v>22718</v>
      </c>
      <c r="E1916" s="46" t="s">
        <v>22719</v>
      </c>
      <c r="F1916" s="46" t="s">
        <v>22720</v>
      </c>
      <c r="G1916" s="46" t="s">
        <v>22721</v>
      </c>
      <c r="H1916" s="46" t="s">
        <v>22722</v>
      </c>
      <c r="I1916" s="46" t="s">
        <v>22723</v>
      </c>
      <c r="J1916" s="46" t="s">
        <v>22724</v>
      </c>
      <c r="K1916" s="46" t="s">
        <v>22716</v>
      </c>
      <c r="L1916" s="46" t="s">
        <v>22725</v>
      </c>
      <c r="M1916" s="46" t="s">
        <v>22716</v>
      </c>
      <c r="N1916" s="46" t="s">
        <v>22716</v>
      </c>
      <c r="O1916" s="46" t="s">
        <v>22722</v>
      </c>
      <c r="P1916" s="1" t="s">
        <v>22716</v>
      </c>
    </row>
    <row r="1917" spans="1:16" ht="15" customHeight="1">
      <c r="A1917" s="44">
        <v>1916</v>
      </c>
      <c r="B1917" s="1" t="s">
        <v>22726</v>
      </c>
      <c r="C1917" s="46" t="s">
        <v>22727</v>
      </c>
      <c r="D1917" s="1" t="s">
        <v>22728</v>
      </c>
      <c r="E1917" s="46" t="s">
        <v>22729</v>
      </c>
      <c r="F1917" s="46" t="s">
        <v>22730</v>
      </c>
      <c r="G1917" s="46" t="s">
        <v>22731</v>
      </c>
      <c r="H1917" s="46" t="s">
        <v>22732</v>
      </c>
      <c r="I1917" s="46" t="s">
        <v>22733</v>
      </c>
      <c r="J1917" s="46" t="s">
        <v>22734</v>
      </c>
      <c r="K1917" s="46" t="s">
        <v>22735</v>
      </c>
      <c r="L1917" s="46" t="s">
        <v>22736</v>
      </c>
      <c r="M1917" s="46" t="s">
        <v>22737</v>
      </c>
      <c r="N1917" s="46" t="s">
        <v>22738</v>
      </c>
      <c r="O1917" s="46" t="s">
        <v>22739</v>
      </c>
      <c r="P1917" s="1" t="s">
        <v>22726</v>
      </c>
    </row>
    <row r="1918" spans="1:16" ht="14.25">
      <c r="A1918" s="44">
        <v>1917</v>
      </c>
      <c r="B1918" s="1" t="s">
        <v>22740</v>
      </c>
      <c r="C1918" s="1" t="s">
        <v>22741</v>
      </c>
      <c r="D1918" s="1" t="s">
        <v>22742</v>
      </c>
      <c r="F1918" s="1" t="s">
        <v>22743</v>
      </c>
      <c r="H1918" s="1" t="s">
        <v>22744</v>
      </c>
      <c r="M1918" s="1" t="s">
        <v>22745</v>
      </c>
      <c r="P1918" s="1" t="s">
        <v>22740</v>
      </c>
    </row>
    <row r="1919" spans="1:16" ht="15" customHeight="1">
      <c r="A1919" s="44">
        <v>1918</v>
      </c>
      <c r="B1919" s="1" t="s">
        <v>22746</v>
      </c>
      <c r="C1919" t="s">
        <v>22747</v>
      </c>
      <c r="D1919" t="s">
        <v>22748</v>
      </c>
      <c r="F1919" s="1" t="s">
        <v>22749</v>
      </c>
      <c r="H1919" s="1" t="s">
        <v>22750</v>
      </c>
      <c r="P1919" s="1" t="s">
        <v>22746</v>
      </c>
    </row>
    <row r="1920" spans="1:16" ht="15" customHeight="1">
      <c r="A1920" s="44">
        <v>1919</v>
      </c>
      <c r="B1920" s="1" t="s">
        <v>22751</v>
      </c>
      <c r="C1920" s="1" t="s">
        <v>22752</v>
      </c>
      <c r="D1920" t="s">
        <v>22753</v>
      </c>
      <c r="F1920" s="1" t="s">
        <v>22754</v>
      </c>
      <c r="H1920" s="1" t="s">
        <v>22755</v>
      </c>
      <c r="P1920" s="1" t="s">
        <v>22751</v>
      </c>
    </row>
    <row r="1921" spans="1:16" ht="15" customHeight="1">
      <c r="A1921" s="44">
        <v>1920</v>
      </c>
      <c r="B1921" s="1" t="s">
        <v>22756</v>
      </c>
      <c r="C1921" t="s">
        <v>22757</v>
      </c>
      <c r="D1921" t="s">
        <v>22758</v>
      </c>
      <c r="F1921" s="1" t="s">
        <v>22759</v>
      </c>
      <c r="H1921" s="1" t="s">
        <v>22760</v>
      </c>
      <c r="P1921" s="1" t="s">
        <v>22756</v>
      </c>
    </row>
    <row r="1922" spans="1:16" ht="15" customHeight="1">
      <c r="A1922" s="44">
        <v>1921</v>
      </c>
      <c r="B1922" s="1" t="s">
        <v>22761</v>
      </c>
      <c r="C1922" t="s">
        <v>22762</v>
      </c>
      <c r="D1922" t="s">
        <v>22763</v>
      </c>
      <c r="F1922" s="1" t="s">
        <v>22764</v>
      </c>
      <c r="H1922" s="1" t="s">
        <v>22765</v>
      </c>
      <c r="P1922" s="1" t="s">
        <v>22761</v>
      </c>
    </row>
    <row r="1923" spans="1:16" ht="15" customHeight="1">
      <c r="A1923" s="44">
        <v>1922</v>
      </c>
      <c r="B1923" s="1" t="s">
        <v>22766</v>
      </c>
      <c r="C1923" t="s">
        <v>22767</v>
      </c>
      <c r="D1923" t="s">
        <v>22768</v>
      </c>
      <c r="F1923" s="1" t="s">
        <v>22769</v>
      </c>
      <c r="H1923" s="1" t="s">
        <v>22770</v>
      </c>
      <c r="P1923" s="1" t="s">
        <v>22766</v>
      </c>
    </row>
    <row r="1924" spans="1:16" ht="15" customHeight="1">
      <c r="A1924" s="44">
        <v>1923</v>
      </c>
      <c r="B1924" s="1" t="s">
        <v>22771</v>
      </c>
      <c r="C1924" t="s">
        <v>22772</v>
      </c>
      <c r="D1924" t="s">
        <v>22773</v>
      </c>
      <c r="F1924" s="1" t="s">
        <v>22774</v>
      </c>
      <c r="H1924" s="1" t="s">
        <v>22775</v>
      </c>
      <c r="P1924" s="1" t="s">
        <v>22771</v>
      </c>
    </row>
    <row r="1925" spans="1:16" ht="15" customHeight="1">
      <c r="A1925" s="44">
        <v>1924</v>
      </c>
      <c r="B1925" s="1" t="s">
        <v>22776</v>
      </c>
      <c r="C1925" t="s">
        <v>22777</v>
      </c>
      <c r="D1925" t="s">
        <v>22778</v>
      </c>
      <c r="F1925" s="1" t="s">
        <v>22779</v>
      </c>
      <c r="H1925" s="1" t="s">
        <v>22780</v>
      </c>
      <c r="P1925" s="1" t="s">
        <v>22776</v>
      </c>
    </row>
    <row r="1926" spans="1:16" ht="15" customHeight="1">
      <c r="A1926" s="44">
        <v>1925</v>
      </c>
      <c r="B1926" s="1" t="s">
        <v>22781</v>
      </c>
      <c r="C1926" t="s">
        <v>22782</v>
      </c>
      <c r="D1926" t="s">
        <v>22783</v>
      </c>
      <c r="F1926" s="1" t="s">
        <v>22784</v>
      </c>
      <c r="H1926" s="1" t="s">
        <v>22785</v>
      </c>
      <c r="P1926" s="1" t="s">
        <v>22781</v>
      </c>
    </row>
    <row r="1927" spans="1:16" ht="15" customHeight="1">
      <c r="A1927" s="44">
        <v>1926</v>
      </c>
      <c r="B1927" s="1" t="s">
        <v>22786</v>
      </c>
      <c r="C1927" t="s">
        <v>22787</v>
      </c>
      <c r="D1927" t="s">
        <v>22788</v>
      </c>
      <c r="F1927" s="1" t="s">
        <v>22789</v>
      </c>
      <c r="H1927" s="1" t="s">
        <v>22790</v>
      </c>
      <c r="P1927" s="1" t="s">
        <v>22786</v>
      </c>
    </row>
    <row r="1928" spans="1:16" ht="15" customHeight="1">
      <c r="A1928" s="44">
        <v>1927</v>
      </c>
      <c r="B1928" s="1" t="s">
        <v>22791</v>
      </c>
      <c r="C1928" t="s">
        <v>22792</v>
      </c>
      <c r="D1928" t="s">
        <v>22793</v>
      </c>
      <c r="F1928" s="1" t="s">
        <v>22794</v>
      </c>
      <c r="H1928" s="1" t="s">
        <v>22795</v>
      </c>
      <c r="P1928" s="1" t="s">
        <v>22791</v>
      </c>
    </row>
    <row r="1929" spans="1:16" ht="15" customHeight="1">
      <c r="A1929" s="44">
        <v>1928</v>
      </c>
      <c r="B1929" s="1" t="s">
        <v>22796</v>
      </c>
      <c r="C1929" s="1" t="s">
        <v>22797</v>
      </c>
      <c r="D1929" s="1" t="s">
        <v>22798</v>
      </c>
      <c r="F1929" s="1" t="s">
        <v>22794</v>
      </c>
      <c r="H1929" s="1" t="s">
        <v>22799</v>
      </c>
      <c r="P1929" s="1" t="s">
        <v>22796</v>
      </c>
    </row>
    <row r="1930" spans="1:16" ht="15" customHeight="1">
      <c r="A1930" s="44">
        <v>1929</v>
      </c>
      <c r="B1930" s="1" t="s">
        <v>22800</v>
      </c>
      <c r="C1930" s="1" t="s">
        <v>22801</v>
      </c>
      <c r="D1930" s="1" t="s">
        <v>22802</v>
      </c>
      <c r="F1930" s="1" t="s">
        <v>22803</v>
      </c>
      <c r="H1930" s="1" t="s">
        <v>22804</v>
      </c>
      <c r="P1930" s="1" t="s">
        <v>22800</v>
      </c>
    </row>
    <row r="1931" spans="1:16" ht="14.25">
      <c r="A1931" s="44">
        <v>1930</v>
      </c>
      <c r="B1931" s="1" t="s">
        <v>49</v>
      </c>
      <c r="C1931" s="1" t="s">
        <v>22805</v>
      </c>
      <c r="D1931" s="1" t="s">
        <v>22806</v>
      </c>
      <c r="F1931" s="1" t="s">
        <v>22807</v>
      </c>
      <c r="H1931" s="1" t="s">
        <v>22808</v>
      </c>
      <c r="P1931" s="1" t="s">
        <v>49</v>
      </c>
    </row>
    <row r="1932" spans="1:16" ht="14.25">
      <c r="A1932" s="44">
        <v>1931</v>
      </c>
      <c r="B1932" s="1" t="s">
        <v>22809</v>
      </c>
      <c r="C1932" s="1" t="s">
        <v>22810</v>
      </c>
      <c r="D1932" s="1" t="s">
        <v>22811</v>
      </c>
      <c r="F1932" s="1" t="s">
        <v>22812</v>
      </c>
      <c r="H1932" s="1" t="s">
        <v>22813</v>
      </c>
      <c r="P1932" s="1" t="s">
        <v>22809</v>
      </c>
    </row>
    <row r="1933" spans="1:16" ht="14.25">
      <c r="A1933" s="44">
        <v>1932</v>
      </c>
      <c r="B1933" s="1" t="s">
        <v>22814</v>
      </c>
      <c r="C1933" s="1" t="s">
        <v>22815</v>
      </c>
      <c r="D1933" s="1" t="s">
        <v>22816</v>
      </c>
      <c r="F1933" s="1" t="s">
        <v>22817</v>
      </c>
      <c r="H1933" s="1" t="s">
        <v>22818</v>
      </c>
      <c r="P1933" s="1" t="s">
        <v>22814</v>
      </c>
    </row>
    <row r="1934" spans="1:16" ht="15" customHeight="1">
      <c r="A1934" s="44">
        <v>1933</v>
      </c>
      <c r="B1934" s="1" t="s">
        <v>22819</v>
      </c>
      <c r="C1934" s="1" t="s">
        <v>22820</v>
      </c>
      <c r="D1934" s="1" t="s">
        <v>22821</v>
      </c>
      <c r="F1934" s="1" t="s">
        <v>22822</v>
      </c>
      <c r="H1934" s="1" t="s">
        <v>22823</v>
      </c>
      <c r="P1934" s="1" t="s">
        <v>22819</v>
      </c>
    </row>
    <row r="1935" spans="1:16" ht="15" customHeight="1">
      <c r="A1935" s="44">
        <v>1934</v>
      </c>
      <c r="B1935" s="1" t="s">
        <v>22824</v>
      </c>
      <c r="D1935" s="1" t="s">
        <v>22825</v>
      </c>
      <c r="F1935" s="1" t="s">
        <v>22826</v>
      </c>
      <c r="H1935" s="1" t="s">
        <v>22827</v>
      </c>
      <c r="P1935" s="1" t="s">
        <v>22824</v>
      </c>
    </row>
    <row r="1936" spans="1:16" ht="15" customHeight="1">
      <c r="A1936" s="44">
        <v>1935</v>
      </c>
      <c r="B1936" s="1" t="s">
        <v>22828</v>
      </c>
      <c r="D1936" s="1" t="s">
        <v>22829</v>
      </c>
      <c r="F1936" s="1" t="s">
        <v>22830</v>
      </c>
      <c r="H1936" s="1" t="s">
        <v>22831</v>
      </c>
      <c r="P1936" s="1" t="s">
        <v>22828</v>
      </c>
    </row>
    <row r="1937" spans="1:16" ht="15" customHeight="1">
      <c r="A1937" s="44">
        <v>1936</v>
      </c>
      <c r="B1937" t="s">
        <v>22832</v>
      </c>
      <c r="C1937" t="s">
        <v>22833</v>
      </c>
      <c r="D1937" t="s">
        <v>22834</v>
      </c>
      <c r="F1937" s="1" t="s">
        <v>22835</v>
      </c>
      <c r="H1937" t="s">
        <v>22836</v>
      </c>
      <c r="P1937" t="s">
        <v>22832</v>
      </c>
    </row>
    <row r="1938" spans="1:16" ht="15" customHeight="1">
      <c r="A1938" s="44">
        <v>1937</v>
      </c>
      <c r="B1938" t="s">
        <v>119</v>
      </c>
      <c r="C1938" t="s">
        <v>22837</v>
      </c>
      <c r="D1938" t="s">
        <v>22838</v>
      </c>
      <c r="F1938" s="1" t="s">
        <v>17697</v>
      </c>
      <c r="H1938" t="s">
        <v>22839</v>
      </c>
      <c r="P1938" t="s">
        <v>119</v>
      </c>
    </row>
    <row r="1939" spans="1:16" ht="15" customHeight="1">
      <c r="A1939" s="44">
        <v>1938</v>
      </c>
      <c r="B1939" s="1" t="s">
        <v>22840</v>
      </c>
      <c r="C1939" s="1" t="s">
        <v>22841</v>
      </c>
      <c r="D1939" s="1" t="s">
        <v>22841</v>
      </c>
      <c r="F1939" s="1" t="s">
        <v>22842</v>
      </c>
      <c r="H1939" s="1" t="s">
        <v>22843</v>
      </c>
      <c r="P1939" s="1" t="s">
        <v>22840</v>
      </c>
    </row>
    <row r="1940" spans="1:16" ht="15" customHeight="1">
      <c r="A1940" s="44">
        <v>1939</v>
      </c>
      <c r="B1940" s="1" t="s">
        <v>22844</v>
      </c>
      <c r="C1940" s="1" t="s">
        <v>22845</v>
      </c>
      <c r="D1940" s="1" t="s">
        <v>1631</v>
      </c>
      <c r="F1940" s="1" t="s">
        <v>22846</v>
      </c>
      <c r="H1940" s="1" t="s">
        <v>22847</v>
      </c>
      <c r="P1940" s="1" t="s">
        <v>22844</v>
      </c>
    </row>
    <row r="1941" spans="1:16" ht="15" customHeight="1">
      <c r="A1941" s="44">
        <v>1940</v>
      </c>
      <c r="B1941" s="1" t="s">
        <v>22848</v>
      </c>
      <c r="C1941" s="1" t="s">
        <v>22849</v>
      </c>
      <c r="F1941" s="1" t="s">
        <v>22850</v>
      </c>
      <c r="H1941" s="1" t="s">
        <v>22851</v>
      </c>
      <c r="P1941" s="1" t="s">
        <v>22848</v>
      </c>
    </row>
    <row r="1942" spans="1:16" ht="15" customHeight="1">
      <c r="A1942" s="44">
        <v>1941</v>
      </c>
      <c r="B1942" s="1" t="s">
        <v>22852</v>
      </c>
      <c r="C1942" s="1" t="s">
        <v>22853</v>
      </c>
      <c r="F1942" s="1" t="s">
        <v>22854</v>
      </c>
      <c r="H1942" s="1" t="s">
        <v>22855</v>
      </c>
      <c r="P1942" s="1" t="s">
        <v>22852</v>
      </c>
    </row>
    <row r="1943" spans="1:16" ht="15" customHeight="1">
      <c r="A1943" s="44">
        <v>1942</v>
      </c>
      <c r="B1943" s="1" t="s">
        <v>22856</v>
      </c>
      <c r="C1943" s="1" t="s">
        <v>22857</v>
      </c>
      <c r="F1943" s="1" t="s">
        <v>22858</v>
      </c>
      <c r="H1943" s="1" t="s">
        <v>22859</v>
      </c>
      <c r="P1943" s="1" t="s">
        <v>22856</v>
      </c>
    </row>
    <row r="1944" spans="1:16" ht="15" customHeight="1">
      <c r="A1944" s="44">
        <v>1943</v>
      </c>
      <c r="B1944" s="1" t="s">
        <v>22860</v>
      </c>
      <c r="C1944" s="1" t="s">
        <v>22861</v>
      </c>
      <c r="F1944" s="1" t="s">
        <v>22862</v>
      </c>
      <c r="H1944" s="1" t="s">
        <v>22863</v>
      </c>
      <c r="P1944" s="1" t="s">
        <v>22860</v>
      </c>
    </row>
    <row r="1945" spans="1:16" ht="15" customHeight="1">
      <c r="A1945" s="44">
        <v>1944</v>
      </c>
      <c r="B1945" s="1" t="s">
        <v>22864</v>
      </c>
      <c r="C1945" s="1" t="s">
        <v>22865</v>
      </c>
      <c r="F1945" s="1" t="s">
        <v>22866</v>
      </c>
      <c r="H1945" s="1" t="s">
        <v>22866</v>
      </c>
      <c r="P1945" s="1" t="s">
        <v>22864</v>
      </c>
    </row>
  </sheetData>
  <conditionalFormatting sqref="Q1919:XFD1929 Q1:XFD1917 Q1935:XFD1048576">
    <cfRule type="expression" dxfId="1118" priority="1119">
      <formula>ISBLANK(Q1)</formula>
    </cfRule>
  </conditionalFormatting>
  <conditionalFormatting sqref="Q1918:XFD1918">
    <cfRule type="expression" dxfId="1117" priority="1118">
      <formula>ISBLANK(Q1918)</formula>
    </cfRule>
  </conditionalFormatting>
  <conditionalFormatting sqref="Q1931:XFD1931">
    <cfRule type="expression" dxfId="1116" priority="1117">
      <formula>ISBLANK(Q1931)</formula>
    </cfRule>
  </conditionalFormatting>
  <conditionalFormatting sqref="Q1934:XFD1934">
    <cfRule type="expression" dxfId="1115" priority="1116">
      <formula>ISBLANK(Q1934)</formula>
    </cfRule>
  </conditionalFormatting>
  <conditionalFormatting sqref="Q1933:XFD1933">
    <cfRule type="expression" dxfId="1114" priority="1115">
      <formula>ISBLANK(Q1933)</formula>
    </cfRule>
  </conditionalFormatting>
  <conditionalFormatting sqref="Q1930:XFD1930">
    <cfRule type="expression" dxfId="1113" priority="1114">
      <formula>ISBLANK(Q1930)</formula>
    </cfRule>
  </conditionalFormatting>
  <conditionalFormatting sqref="A1946:D1048576 I1946:I1048576 O1946:O1048576">
    <cfRule type="expression" dxfId="1112" priority="1113">
      <formula>ISBLANK(A1946)</formula>
    </cfRule>
  </conditionalFormatting>
  <conditionalFormatting sqref="M1946:M1048576">
    <cfRule type="expression" dxfId="1111" priority="1112">
      <formula>ISBLANK(M1946)</formula>
    </cfRule>
  </conditionalFormatting>
  <conditionalFormatting sqref="N1946:N1048576">
    <cfRule type="expression" dxfId="1110" priority="1111">
      <formula>ISBLANK(N1946)</formula>
    </cfRule>
  </conditionalFormatting>
  <conditionalFormatting sqref="K1946:K1048576">
    <cfRule type="expression" dxfId="1109" priority="1110">
      <formula>ISBLANK(K1946)</formula>
    </cfRule>
  </conditionalFormatting>
  <conditionalFormatting sqref="E1946:E1048576">
    <cfRule type="expression" dxfId="1108" priority="1109">
      <formula>ISBLANK(E1946)</formula>
    </cfRule>
  </conditionalFormatting>
  <conditionalFormatting sqref="J1946:J1048576">
    <cfRule type="expression" dxfId="1107" priority="1108">
      <formula>ISBLANK(J1946)</formula>
    </cfRule>
  </conditionalFormatting>
  <conditionalFormatting sqref="G1946:G1048576">
    <cfRule type="expression" dxfId="1106" priority="1107">
      <formula>ISBLANK(G1946)</formula>
    </cfRule>
  </conditionalFormatting>
  <conditionalFormatting sqref="L1946:L1048576">
    <cfRule type="expression" dxfId="1105" priority="1106">
      <formula>ISBLANK(L1946)</formula>
    </cfRule>
  </conditionalFormatting>
  <conditionalFormatting sqref="H1946:H1048576">
    <cfRule type="expression" dxfId="1104" priority="1105">
      <formula>ISBLANK(H1946)</formula>
    </cfRule>
  </conditionalFormatting>
  <conditionalFormatting sqref="F1946:F1048576">
    <cfRule type="expression" dxfId="1103" priority="1104">
      <formula>ISBLANK(F1946)</formula>
    </cfRule>
  </conditionalFormatting>
  <conditionalFormatting sqref="A1906:A1917 A1:B1905 O1919:O1929 B1919:D1919 A1919:A1921 A1923:A1925 A1939:D1945 A1927:A1929 A1931:A1936 C1921:C1929 A1937:C1938 D1926:D1928 B1920:B1929 D1937 I1919:I1929 I1 I1937:I1945 O1937:O1945">
    <cfRule type="expression" dxfId="1102" priority="1103">
      <formula>ISBLANK(A1)</formula>
    </cfRule>
  </conditionalFormatting>
  <conditionalFormatting sqref="B3:B7">
    <cfRule type="expression" dxfId="1101" priority="1102">
      <formula>ISBLANK(B3)</formula>
    </cfRule>
  </conditionalFormatting>
  <conditionalFormatting sqref="B1906:B1909">
    <cfRule type="expression" dxfId="1100" priority="1101">
      <formula>ISBLANK(B1906)</formula>
    </cfRule>
  </conditionalFormatting>
  <conditionalFormatting sqref="C1921:D1925 C1920">
    <cfRule type="expression" dxfId="1099" priority="1100">
      <formula>ISBLANK(C1920)</formula>
    </cfRule>
  </conditionalFormatting>
  <conditionalFormatting sqref="B1910:B1917">
    <cfRule type="expression" dxfId="1098" priority="1099">
      <formula>ISBLANK(B1910)</formula>
    </cfRule>
  </conditionalFormatting>
  <conditionalFormatting sqref="D1:D1645 D1648:D1700 D1703:D1705 D1707:D1754 D1756:D1758 D1762:D1778 D1780:D1782 D1784:D1786 D1788:D1790 D1792:D1816 D1818:D1904">
    <cfRule type="expression" dxfId="1097" priority="1098">
      <formula>ISBLANK(D1)</formula>
    </cfRule>
  </conditionalFormatting>
  <conditionalFormatting sqref="D1905">
    <cfRule type="expression" dxfId="1096" priority="1097">
      <formula>ISBLANK(D1905)</formula>
    </cfRule>
  </conditionalFormatting>
  <conditionalFormatting sqref="D1906:D1909">
    <cfRule type="expression" dxfId="1095" priority="1096">
      <formula>ISBLANK(D1906)</formula>
    </cfRule>
  </conditionalFormatting>
  <conditionalFormatting sqref="D1910:D1917">
    <cfRule type="expression" dxfId="1094" priority="1095">
      <formula>ISBLANK(D1910)</formula>
    </cfRule>
  </conditionalFormatting>
  <conditionalFormatting sqref="M1 M1064:M1917 M1940:M1945">
    <cfRule type="expression" dxfId="1093" priority="1094">
      <formula>ISBLANK(M1)</formula>
    </cfRule>
  </conditionalFormatting>
  <conditionalFormatting sqref="M2:M1063">
    <cfRule type="expression" dxfId="1092" priority="1093">
      <formula>ISBLANK(M2)</formula>
    </cfRule>
  </conditionalFormatting>
  <conditionalFormatting sqref="M3:M7">
    <cfRule type="expression" dxfId="1091" priority="1092">
      <formula>ISBLANK(M3)</formula>
    </cfRule>
  </conditionalFormatting>
  <conditionalFormatting sqref="A1918 A1922 A1926">
    <cfRule type="expression" dxfId="1090" priority="1091">
      <formula>ISBLANK(A1918)</formula>
    </cfRule>
  </conditionalFormatting>
  <conditionalFormatting sqref="B1918:C1918 O1918 I1918">
    <cfRule type="expression" dxfId="1089" priority="1090">
      <formula>ISBLANK(B1918)</formula>
    </cfRule>
  </conditionalFormatting>
  <conditionalFormatting sqref="D1918">
    <cfRule type="expression" dxfId="1088" priority="1089">
      <formula>ISBLANK(D1918)</formula>
    </cfRule>
  </conditionalFormatting>
  <conditionalFormatting sqref="M1918">
    <cfRule type="expression" dxfId="1087" priority="1088">
      <formula>ISBLANK(M1918)</formula>
    </cfRule>
  </conditionalFormatting>
  <conditionalFormatting sqref="B1931:C1931 O1931 I1931">
    <cfRule type="expression" dxfId="1086" priority="1087">
      <formula>ISBLANK(B1931)</formula>
    </cfRule>
  </conditionalFormatting>
  <conditionalFormatting sqref="D1931">
    <cfRule type="expression" dxfId="1085" priority="1086">
      <formula>ISBLANK(D1931)</formula>
    </cfRule>
  </conditionalFormatting>
  <conditionalFormatting sqref="B1934:C1934 O1934 I1934">
    <cfRule type="expression" dxfId="1084" priority="1085">
      <formula>ISBLANK(B1934)</formula>
    </cfRule>
  </conditionalFormatting>
  <conditionalFormatting sqref="D1932">
    <cfRule type="expression" dxfId="1083" priority="1084">
      <formula>ISBLANK(D1932)</formula>
    </cfRule>
  </conditionalFormatting>
  <conditionalFormatting sqref="B1933:C1933 O1933 I1933">
    <cfRule type="expression" dxfId="1082" priority="1083">
      <formula>ISBLANK(B1933)</formula>
    </cfRule>
  </conditionalFormatting>
  <conditionalFormatting sqref="D1933">
    <cfRule type="expression" dxfId="1081" priority="1082">
      <formula>ISBLANK(D1933)</formula>
    </cfRule>
  </conditionalFormatting>
  <conditionalFormatting sqref="C1935:C1936">
    <cfRule type="expression" dxfId="1080" priority="1081">
      <formula>ISBLANK(C1935)</formula>
    </cfRule>
  </conditionalFormatting>
  <conditionalFormatting sqref="O1935:O1936 I1935:I1936">
    <cfRule type="expression" dxfId="1079" priority="1079">
      <formula>ISBLANK(I1935)</formula>
    </cfRule>
  </conditionalFormatting>
  <conditionalFormatting sqref="B1935:B1936">
    <cfRule type="expression" dxfId="1078" priority="1080">
      <formula>ISBLANK(B1935)</formula>
    </cfRule>
  </conditionalFormatting>
  <conditionalFormatting sqref="C1935:C1936">
    <cfRule type="expression" dxfId="1077" priority="1078">
      <formula>ISBLANK(C1935)</formula>
    </cfRule>
  </conditionalFormatting>
  <conditionalFormatting sqref="O1935:O1936 I1935:I1936">
    <cfRule type="expression" dxfId="1076" priority="1077">
      <formula>ISBLANK(I1935)</formula>
    </cfRule>
  </conditionalFormatting>
  <conditionalFormatting sqref="A1930:B1930 O1930 I1930">
    <cfRule type="expression" dxfId="1075" priority="1076">
      <formula>ISBLANK(A1930)</formula>
    </cfRule>
  </conditionalFormatting>
  <conditionalFormatting sqref="D1938">
    <cfRule type="expression" dxfId="1074" priority="1075">
      <formula>ISBLANK(D1938)</formula>
    </cfRule>
  </conditionalFormatting>
  <conditionalFormatting sqref="N1918:N1945">
    <cfRule type="expression" dxfId="1073" priority="1074">
      <formula>ISBLANK(N1918)</formula>
    </cfRule>
  </conditionalFormatting>
  <conditionalFormatting sqref="C1910:C1917 C1:C1904">
    <cfRule type="expression" dxfId="1072" priority="1073">
      <formula>ISBLANK(C1)</formula>
    </cfRule>
  </conditionalFormatting>
  <conditionalFormatting sqref="C1906:C1909">
    <cfRule type="expression" dxfId="1071" priority="1072">
      <formula>ISBLANK(C1906)</formula>
    </cfRule>
  </conditionalFormatting>
  <conditionalFormatting sqref="N1 N1064:N1917">
    <cfRule type="expression" dxfId="1070" priority="1071">
      <formula>ISBLANK(N1)</formula>
    </cfRule>
  </conditionalFormatting>
  <conditionalFormatting sqref="N2:N1063">
    <cfRule type="expression" dxfId="1069" priority="1070">
      <formula>ISBLANK(N2)</formula>
    </cfRule>
  </conditionalFormatting>
  <conditionalFormatting sqref="N3:N7">
    <cfRule type="expression" dxfId="1068" priority="1069">
      <formula>ISBLANK(N3)</formula>
    </cfRule>
  </conditionalFormatting>
  <conditionalFormatting sqref="O1:O6 O17 O28:O29 O31 O34 O36 O43 O52:O53 O56:O57 O60:O61 O64 O69 O71:O72 O75 O78 O88:O90 O102 O105:O106 O108:O110 O114 O129 O156 O175 O186 O191 O204 O209:O210 O237 O246 O303 O308 O317 O352:O353 O371 O385:O386 O391 O394 O404 O413:O417 O493 O499 O530:O532 O553 O575 O580:O582 O608 O614:O616 O626 O637 O640 O656 O660:O661 O785:O786 O811 O831 O837:O838 O843 O854 O857 O860 O872 O874 O879 O882 O884:O885 O887:O888 O890 O900 O904 O960 O993 O1020 O1045:O1139 O1160 O1172:O1174 O1193:O1194 O1245:O1251 O1302 O1309 O1318 O1325 O1332 O1418:O1425 O1427:O1442 O1444:O1447 O1506 O1513 O1572 O1595:O1638 O1640:O1666 O1669:O1681 O1684:O1700 O1703:O1706 O1708:O1713 O1715:O1725 O1727:O1728 O1730:O1749 O1752:O1760 O1762:O1770 O1772:O1782 O1784:O1874">
    <cfRule type="expression" dxfId="1067" priority="1068">
      <formula>ISBLANK(O1)</formula>
    </cfRule>
  </conditionalFormatting>
  <conditionalFormatting sqref="O7:O16">
    <cfRule type="expression" dxfId="1066" priority="1067">
      <formula>ISBLANK(O7)</formula>
    </cfRule>
  </conditionalFormatting>
  <conditionalFormatting sqref="O7">
    <cfRule type="expression" dxfId="1065" priority="1066">
      <formula>ISBLANK(O7)</formula>
    </cfRule>
  </conditionalFormatting>
  <conditionalFormatting sqref="O18:O27">
    <cfRule type="expression" dxfId="1064" priority="1065">
      <formula>ISBLANK(O18)</formula>
    </cfRule>
  </conditionalFormatting>
  <conditionalFormatting sqref="O30">
    <cfRule type="expression" dxfId="1063" priority="1064">
      <formula>ISBLANK(O30)</formula>
    </cfRule>
  </conditionalFormatting>
  <conditionalFormatting sqref="O32:O33">
    <cfRule type="expression" dxfId="1062" priority="1063">
      <formula>ISBLANK(O32)</formula>
    </cfRule>
  </conditionalFormatting>
  <conditionalFormatting sqref="O35">
    <cfRule type="expression" dxfId="1061" priority="1062">
      <formula>ISBLANK(O35)</formula>
    </cfRule>
  </conditionalFormatting>
  <conditionalFormatting sqref="O37:O42">
    <cfRule type="expression" dxfId="1060" priority="1061">
      <formula>ISBLANK(O37)</formula>
    </cfRule>
  </conditionalFormatting>
  <conditionalFormatting sqref="O44:O51">
    <cfRule type="expression" dxfId="1059" priority="1060">
      <formula>ISBLANK(O44)</formula>
    </cfRule>
  </conditionalFormatting>
  <conditionalFormatting sqref="O54:O55">
    <cfRule type="expression" dxfId="1058" priority="1059">
      <formula>ISBLANK(O54)</formula>
    </cfRule>
  </conditionalFormatting>
  <conditionalFormatting sqref="O58:O59">
    <cfRule type="expression" dxfId="1057" priority="1058">
      <formula>ISBLANK(O58)</formula>
    </cfRule>
  </conditionalFormatting>
  <conditionalFormatting sqref="O62:O63">
    <cfRule type="expression" dxfId="1056" priority="1057">
      <formula>ISBLANK(O62)</formula>
    </cfRule>
  </conditionalFormatting>
  <conditionalFormatting sqref="O65:O68">
    <cfRule type="expression" dxfId="1055" priority="1056">
      <formula>ISBLANK(O65)</formula>
    </cfRule>
  </conditionalFormatting>
  <conditionalFormatting sqref="O70">
    <cfRule type="expression" dxfId="1054" priority="1055">
      <formula>ISBLANK(O70)</formula>
    </cfRule>
  </conditionalFormatting>
  <conditionalFormatting sqref="O73:O74">
    <cfRule type="expression" dxfId="1053" priority="1054">
      <formula>ISBLANK(O73)</formula>
    </cfRule>
  </conditionalFormatting>
  <conditionalFormatting sqref="O76:O77">
    <cfRule type="expression" dxfId="1052" priority="1053">
      <formula>ISBLANK(O76)</formula>
    </cfRule>
  </conditionalFormatting>
  <conditionalFormatting sqref="O79:O87">
    <cfRule type="expression" dxfId="1051" priority="1052">
      <formula>ISBLANK(O79)</formula>
    </cfRule>
  </conditionalFormatting>
  <conditionalFormatting sqref="O91:O101">
    <cfRule type="expression" dxfId="1050" priority="1051">
      <formula>ISBLANK(O91)</formula>
    </cfRule>
  </conditionalFormatting>
  <conditionalFormatting sqref="O103:O104">
    <cfRule type="expression" dxfId="1049" priority="1050">
      <formula>ISBLANK(O103)</formula>
    </cfRule>
  </conditionalFormatting>
  <conditionalFormatting sqref="O107">
    <cfRule type="expression" dxfId="1048" priority="1049">
      <formula>ISBLANK(O107)</formula>
    </cfRule>
  </conditionalFormatting>
  <conditionalFormatting sqref="O111:O113">
    <cfRule type="expression" dxfId="1047" priority="1048">
      <formula>ISBLANK(O111)</formula>
    </cfRule>
  </conditionalFormatting>
  <conditionalFormatting sqref="O115:O128">
    <cfRule type="expression" dxfId="1046" priority="1047">
      <formula>ISBLANK(O115)</formula>
    </cfRule>
  </conditionalFormatting>
  <conditionalFormatting sqref="O130:O155">
    <cfRule type="expression" dxfId="1045" priority="1046">
      <formula>ISBLANK(O130)</formula>
    </cfRule>
  </conditionalFormatting>
  <conditionalFormatting sqref="O157:O174">
    <cfRule type="expression" dxfId="1044" priority="1045">
      <formula>ISBLANK(O157)</formula>
    </cfRule>
  </conditionalFormatting>
  <conditionalFormatting sqref="O176:O185">
    <cfRule type="expression" dxfId="1043" priority="1044">
      <formula>ISBLANK(O176)</formula>
    </cfRule>
  </conditionalFormatting>
  <conditionalFormatting sqref="O187:O190">
    <cfRule type="expression" dxfId="1042" priority="1043">
      <formula>ISBLANK(O187)</formula>
    </cfRule>
  </conditionalFormatting>
  <conditionalFormatting sqref="O192:O203">
    <cfRule type="expression" dxfId="1041" priority="1042">
      <formula>ISBLANK(O192)</formula>
    </cfRule>
  </conditionalFormatting>
  <conditionalFormatting sqref="O205:O208">
    <cfRule type="expression" dxfId="1040" priority="1041">
      <formula>ISBLANK(O205)</formula>
    </cfRule>
  </conditionalFormatting>
  <conditionalFormatting sqref="O211:O236">
    <cfRule type="expression" dxfId="1039" priority="1040">
      <formula>ISBLANK(O211)</formula>
    </cfRule>
  </conditionalFormatting>
  <conditionalFormatting sqref="O238:O245">
    <cfRule type="expression" dxfId="1038" priority="1039">
      <formula>ISBLANK(O238)</formula>
    </cfRule>
  </conditionalFormatting>
  <conditionalFormatting sqref="O247:O302">
    <cfRule type="expression" dxfId="1037" priority="1038">
      <formula>ISBLANK(O247)</formula>
    </cfRule>
  </conditionalFormatting>
  <conditionalFormatting sqref="O304:O307">
    <cfRule type="expression" dxfId="1036" priority="1037">
      <formula>ISBLANK(O304)</formula>
    </cfRule>
  </conditionalFormatting>
  <conditionalFormatting sqref="O309:O316">
    <cfRule type="expression" dxfId="1035" priority="1036">
      <formula>ISBLANK(O309)</formula>
    </cfRule>
  </conditionalFormatting>
  <conditionalFormatting sqref="O318:O351">
    <cfRule type="expression" dxfId="1034" priority="1035">
      <formula>ISBLANK(O318)</formula>
    </cfRule>
  </conditionalFormatting>
  <conditionalFormatting sqref="O354:O370">
    <cfRule type="expression" dxfId="1033" priority="1034">
      <formula>ISBLANK(O354)</formula>
    </cfRule>
  </conditionalFormatting>
  <conditionalFormatting sqref="O372:O384">
    <cfRule type="expression" dxfId="1032" priority="1033">
      <formula>ISBLANK(O372)</formula>
    </cfRule>
  </conditionalFormatting>
  <conditionalFormatting sqref="O387:O390">
    <cfRule type="expression" dxfId="1031" priority="1032">
      <formula>ISBLANK(O387)</formula>
    </cfRule>
  </conditionalFormatting>
  <conditionalFormatting sqref="O392:O393">
    <cfRule type="expression" dxfId="1030" priority="1031">
      <formula>ISBLANK(O392)</formula>
    </cfRule>
  </conditionalFormatting>
  <conditionalFormatting sqref="O395:O403">
    <cfRule type="expression" dxfId="1029" priority="1030">
      <formula>ISBLANK(O395)</formula>
    </cfRule>
  </conditionalFormatting>
  <conditionalFormatting sqref="O405:O412">
    <cfRule type="expression" dxfId="1028" priority="1029">
      <formula>ISBLANK(O405)</formula>
    </cfRule>
  </conditionalFormatting>
  <conditionalFormatting sqref="O418:O492">
    <cfRule type="expression" dxfId="1027" priority="1028">
      <formula>ISBLANK(O418)</formula>
    </cfRule>
  </conditionalFormatting>
  <conditionalFormatting sqref="O494:O498">
    <cfRule type="expression" dxfId="1026" priority="1027">
      <formula>ISBLANK(O494)</formula>
    </cfRule>
  </conditionalFormatting>
  <conditionalFormatting sqref="O500:O529">
    <cfRule type="expression" dxfId="1025" priority="1026">
      <formula>ISBLANK(O500)</formula>
    </cfRule>
  </conditionalFormatting>
  <conditionalFormatting sqref="O533:O552">
    <cfRule type="expression" dxfId="1024" priority="1025">
      <formula>ISBLANK(O533)</formula>
    </cfRule>
  </conditionalFormatting>
  <conditionalFormatting sqref="O554:O574">
    <cfRule type="expression" dxfId="1023" priority="1024">
      <formula>ISBLANK(O554)</formula>
    </cfRule>
  </conditionalFormatting>
  <conditionalFormatting sqref="O576:O579">
    <cfRule type="expression" dxfId="1022" priority="1023">
      <formula>ISBLANK(O576)</formula>
    </cfRule>
  </conditionalFormatting>
  <conditionalFormatting sqref="O583:O607">
    <cfRule type="expression" dxfId="1021" priority="1022">
      <formula>ISBLANK(O583)</formula>
    </cfRule>
  </conditionalFormatting>
  <conditionalFormatting sqref="O609:O613">
    <cfRule type="expression" dxfId="1020" priority="1021">
      <formula>ISBLANK(O609)</formula>
    </cfRule>
  </conditionalFormatting>
  <conditionalFormatting sqref="O617:O625">
    <cfRule type="expression" dxfId="1019" priority="1020">
      <formula>ISBLANK(O617)</formula>
    </cfRule>
  </conditionalFormatting>
  <conditionalFormatting sqref="O627:O636">
    <cfRule type="expression" dxfId="1018" priority="1019">
      <formula>ISBLANK(O627)</formula>
    </cfRule>
  </conditionalFormatting>
  <conditionalFormatting sqref="O638:O639">
    <cfRule type="expression" dxfId="1017" priority="1018">
      <formula>ISBLANK(O638)</formula>
    </cfRule>
  </conditionalFormatting>
  <conditionalFormatting sqref="O641:O655">
    <cfRule type="expression" dxfId="1016" priority="1017">
      <formula>ISBLANK(O641)</formula>
    </cfRule>
  </conditionalFormatting>
  <conditionalFormatting sqref="O657:O659">
    <cfRule type="expression" dxfId="1015" priority="1016">
      <formula>ISBLANK(O657)</formula>
    </cfRule>
  </conditionalFormatting>
  <conditionalFormatting sqref="O662:O784">
    <cfRule type="expression" dxfId="1014" priority="1015">
      <formula>ISBLANK(O662)</formula>
    </cfRule>
  </conditionalFormatting>
  <conditionalFormatting sqref="O787:O810">
    <cfRule type="expression" dxfId="1013" priority="1014">
      <formula>ISBLANK(O787)</formula>
    </cfRule>
  </conditionalFormatting>
  <conditionalFormatting sqref="O812:O830">
    <cfRule type="expression" dxfId="1012" priority="1013">
      <formula>ISBLANK(O812)</formula>
    </cfRule>
  </conditionalFormatting>
  <conditionalFormatting sqref="O832:O836">
    <cfRule type="expression" dxfId="1011" priority="1012">
      <formula>ISBLANK(O832)</formula>
    </cfRule>
  </conditionalFormatting>
  <conditionalFormatting sqref="O839:O842">
    <cfRule type="expression" dxfId="1010" priority="1011">
      <formula>ISBLANK(O839)</formula>
    </cfRule>
  </conditionalFormatting>
  <conditionalFormatting sqref="O844:O853">
    <cfRule type="expression" dxfId="1009" priority="1010">
      <formula>ISBLANK(O844)</formula>
    </cfRule>
  </conditionalFormatting>
  <conditionalFormatting sqref="O855:O856">
    <cfRule type="expression" dxfId="1008" priority="1009">
      <formula>ISBLANK(O855)</formula>
    </cfRule>
  </conditionalFormatting>
  <conditionalFormatting sqref="O858:O859">
    <cfRule type="expression" dxfId="1007" priority="1008">
      <formula>ISBLANK(O858)</formula>
    </cfRule>
  </conditionalFormatting>
  <conditionalFormatting sqref="O861:O871">
    <cfRule type="expression" dxfId="1006" priority="1007">
      <formula>ISBLANK(O861)</formula>
    </cfRule>
  </conditionalFormatting>
  <conditionalFormatting sqref="O873">
    <cfRule type="expression" dxfId="1005" priority="1006">
      <formula>ISBLANK(O873)</formula>
    </cfRule>
  </conditionalFormatting>
  <conditionalFormatting sqref="O875:O878">
    <cfRule type="expression" dxfId="1004" priority="1005">
      <formula>ISBLANK(O875)</formula>
    </cfRule>
  </conditionalFormatting>
  <conditionalFormatting sqref="O880:O881">
    <cfRule type="expression" dxfId="1003" priority="1004">
      <formula>ISBLANK(O880)</formula>
    </cfRule>
  </conditionalFormatting>
  <conditionalFormatting sqref="O883">
    <cfRule type="expression" dxfId="1002" priority="1003">
      <formula>ISBLANK(O883)</formula>
    </cfRule>
  </conditionalFormatting>
  <conditionalFormatting sqref="O886">
    <cfRule type="expression" dxfId="1001" priority="1002">
      <formula>ISBLANK(O886)</formula>
    </cfRule>
  </conditionalFormatting>
  <conditionalFormatting sqref="O889">
    <cfRule type="expression" dxfId="1000" priority="1001">
      <formula>ISBLANK(O889)</formula>
    </cfRule>
  </conditionalFormatting>
  <conditionalFormatting sqref="O891:O899">
    <cfRule type="expression" dxfId="999" priority="1000">
      <formula>ISBLANK(O891)</formula>
    </cfRule>
  </conditionalFormatting>
  <conditionalFormatting sqref="O901:O903">
    <cfRule type="expression" dxfId="998" priority="999">
      <formula>ISBLANK(O901)</formula>
    </cfRule>
  </conditionalFormatting>
  <conditionalFormatting sqref="O905:O959">
    <cfRule type="expression" dxfId="997" priority="998">
      <formula>ISBLANK(O905)</formula>
    </cfRule>
  </conditionalFormatting>
  <conditionalFormatting sqref="O961:O992">
    <cfRule type="expression" dxfId="996" priority="997">
      <formula>ISBLANK(O961)</formula>
    </cfRule>
  </conditionalFormatting>
  <conditionalFormatting sqref="O994:O1019">
    <cfRule type="expression" dxfId="995" priority="996">
      <formula>ISBLANK(O994)</formula>
    </cfRule>
  </conditionalFormatting>
  <conditionalFormatting sqref="O1021:O1044">
    <cfRule type="expression" dxfId="994" priority="995">
      <formula>ISBLANK(O1021)</formula>
    </cfRule>
  </conditionalFormatting>
  <conditionalFormatting sqref="O1140:O1159">
    <cfRule type="expression" dxfId="993" priority="994">
      <formula>ISBLANK(O1140)</formula>
    </cfRule>
  </conditionalFormatting>
  <conditionalFormatting sqref="O1161:O1171">
    <cfRule type="expression" dxfId="992" priority="993">
      <formula>ISBLANK(O1161)</formula>
    </cfRule>
  </conditionalFormatting>
  <conditionalFormatting sqref="O1175:O1192">
    <cfRule type="expression" dxfId="991" priority="992">
      <formula>ISBLANK(O1175)</formula>
    </cfRule>
  </conditionalFormatting>
  <conditionalFormatting sqref="O1195:O1244">
    <cfRule type="expression" dxfId="990" priority="991">
      <formula>ISBLANK(O1195)</formula>
    </cfRule>
  </conditionalFormatting>
  <conditionalFormatting sqref="O1252:O1301">
    <cfRule type="expression" dxfId="989" priority="990">
      <formula>ISBLANK(O1252)</formula>
    </cfRule>
  </conditionalFormatting>
  <conditionalFormatting sqref="O1303:O1308">
    <cfRule type="expression" dxfId="988" priority="989">
      <formula>ISBLANK(O1303)</formula>
    </cfRule>
  </conditionalFormatting>
  <conditionalFormatting sqref="O1310:O1317">
    <cfRule type="expression" dxfId="987" priority="988">
      <formula>ISBLANK(O1310)</formula>
    </cfRule>
  </conditionalFormatting>
  <conditionalFormatting sqref="O1319:O1324">
    <cfRule type="expression" dxfId="986" priority="987">
      <formula>ISBLANK(O1319)</formula>
    </cfRule>
  </conditionalFormatting>
  <conditionalFormatting sqref="O1326:O1331">
    <cfRule type="expression" dxfId="985" priority="986">
      <formula>ISBLANK(O1326)</formula>
    </cfRule>
  </conditionalFormatting>
  <conditionalFormatting sqref="O1333:O1417">
    <cfRule type="expression" dxfId="984" priority="985">
      <formula>ISBLANK(O1333)</formula>
    </cfRule>
  </conditionalFormatting>
  <conditionalFormatting sqref="O1426">
    <cfRule type="expression" dxfId="983" priority="984">
      <formula>ISBLANK(O1426)</formula>
    </cfRule>
  </conditionalFormatting>
  <conditionalFormatting sqref="O1443">
    <cfRule type="expression" dxfId="982" priority="983">
      <formula>ISBLANK(O1443)</formula>
    </cfRule>
  </conditionalFormatting>
  <conditionalFormatting sqref="O1448:O1505">
    <cfRule type="expression" dxfId="981" priority="982">
      <formula>ISBLANK(O1448)</formula>
    </cfRule>
  </conditionalFormatting>
  <conditionalFormatting sqref="O1507:O1512">
    <cfRule type="expression" dxfId="980" priority="981">
      <formula>ISBLANK(O1507)</formula>
    </cfRule>
  </conditionalFormatting>
  <conditionalFormatting sqref="O1514:O1571">
    <cfRule type="expression" dxfId="979" priority="980">
      <formula>ISBLANK(O1514)</formula>
    </cfRule>
  </conditionalFormatting>
  <conditionalFormatting sqref="O1573:O1594">
    <cfRule type="expression" dxfId="978" priority="979">
      <formula>ISBLANK(O1573)</formula>
    </cfRule>
  </conditionalFormatting>
  <conditionalFormatting sqref="O1639">
    <cfRule type="expression" dxfId="977" priority="978">
      <formula>ISBLANK(O1639)</formula>
    </cfRule>
  </conditionalFormatting>
  <conditionalFormatting sqref="O1667:O1668">
    <cfRule type="expression" dxfId="976" priority="977">
      <formula>ISBLANK(O1667)</formula>
    </cfRule>
  </conditionalFormatting>
  <conditionalFormatting sqref="O1682:O1683">
    <cfRule type="expression" dxfId="975" priority="976">
      <formula>ISBLANK(O1682)</formula>
    </cfRule>
  </conditionalFormatting>
  <conditionalFormatting sqref="O1701:O1702">
    <cfRule type="expression" dxfId="974" priority="975">
      <formula>ISBLANK(O1701)</formula>
    </cfRule>
  </conditionalFormatting>
  <conditionalFormatting sqref="O1707">
    <cfRule type="expression" dxfId="973" priority="974">
      <formula>ISBLANK(O1707)</formula>
    </cfRule>
  </conditionalFormatting>
  <conditionalFormatting sqref="O1714">
    <cfRule type="expression" dxfId="972" priority="973">
      <formula>ISBLANK(O1714)</formula>
    </cfRule>
  </conditionalFormatting>
  <conditionalFormatting sqref="O1726">
    <cfRule type="expression" dxfId="971" priority="972">
      <formula>ISBLANK(O1726)</formula>
    </cfRule>
  </conditionalFormatting>
  <conditionalFormatting sqref="O1729">
    <cfRule type="expression" dxfId="970" priority="971">
      <formula>ISBLANK(O1729)</formula>
    </cfRule>
  </conditionalFormatting>
  <conditionalFormatting sqref="O1750:O1751">
    <cfRule type="expression" dxfId="969" priority="970">
      <formula>ISBLANK(O1750)</formula>
    </cfRule>
  </conditionalFormatting>
  <conditionalFormatting sqref="O1761">
    <cfRule type="expression" dxfId="968" priority="969">
      <formula>ISBLANK(O1761)</formula>
    </cfRule>
  </conditionalFormatting>
  <conditionalFormatting sqref="O1771">
    <cfRule type="expression" dxfId="967" priority="968">
      <formula>ISBLANK(O1771)</formula>
    </cfRule>
  </conditionalFormatting>
  <conditionalFormatting sqref="O1783">
    <cfRule type="expression" dxfId="966" priority="967">
      <formula>ISBLANK(O1783)</formula>
    </cfRule>
  </conditionalFormatting>
  <conditionalFormatting sqref="O1875:O1905">
    <cfRule type="expression" dxfId="965" priority="966">
      <formula>ISBLANK(O1875)</formula>
    </cfRule>
  </conditionalFormatting>
  <conditionalFormatting sqref="O1906:O1909">
    <cfRule type="expression" dxfId="964" priority="965">
      <formula>ISBLANK(O1906)</formula>
    </cfRule>
  </conditionalFormatting>
  <conditionalFormatting sqref="O1910:O1917">
    <cfRule type="expression" dxfId="963" priority="964">
      <formula>ISBLANK(O1910)</formula>
    </cfRule>
  </conditionalFormatting>
  <conditionalFormatting sqref="I2:I10 I17 I19:I93 I96:I102 I104:I117 I120:I135 I137 I139 I147:I150 I154 I156:I157 I163:I164 I168 I174:I175 I177:I178 I186 I191 I198 I204:I205 I209:I210 I234:I235 I237 I241 I243 I246 I249 I255:I256 I258:I259 I261:I269 I271 I273:I275 I278 I280 I287 I303 I305:I308 I313 I317 I321:I322 I324:I330 I333 I335:I337 I344 I346:I347 I350 I352:I355 I365:I369 I371:I372 I378 I380 I382 I384:I386 I391 I393:I394 I403:I404 I408:I409 I411:I417 I423:I425 I434 I441:I442 I445 I450 I454 I458:I461 I465 I482 I493 I499 I502:I504 I508:I513 I516 I518:I525 I530:I532 I534:I537 I541 I547:I548 I552:I558 I561:I564 I571:I572 I575 I580:I582 I584 I587:I589 I592 I599:I602 I608:I609 I614:I616 I618 I620 I623 I626 I628:I632 I634:I637 I639:I642 I648 I651 I653 I655:I656 I659:I661 I667 I669:I675 I681 I690 I693:I701 I703 I705:I708 I710:I711 I714:I717 I719:I720 I722:I723 I726 I728:I730 I733:I734 I740 I742:I744 I746:I750 I754:I755 I757 I759 I764:I765 I767 I769 I771 I780 I785:I786 I790:I792 I794:I795 I799:I801 I803 I806 I811 I815 I821:I822 I826 I831 I837:I840 I843 I851 I853:I854 I857 I859:I864 I872 I874 I877:I879 I882 I884:I885 I887:I888 I890 I900 I902:I904 I922 I927 I937:I938 I955 I960 I984:I987 I993 I1002 I1010 I1014 I1020 I1032 I1036 I1045:I1139 I1141 I1160 I1166:I1168 I1172:I1174 I1187 I1193:I1194 I1245:I1251 I1302 I1309 I1318 I1325 I1332 I1418:I1442 I1444:I1447 I1506 I1513 I1572 I1595:I1681 I1684:I1700 I1703:I1706 I1708:I1713 I1715:I1725 I1727:I1728 I1730:I1770 I1772:I1782 I1784:I1874">
    <cfRule type="expression" dxfId="962" priority="963">
      <formula>ISBLANK(I2)</formula>
    </cfRule>
  </conditionalFormatting>
  <conditionalFormatting sqref="I11:I16">
    <cfRule type="expression" dxfId="961" priority="962">
      <formula>ISBLANK(I11)</formula>
    </cfRule>
  </conditionalFormatting>
  <conditionalFormatting sqref="I18">
    <cfRule type="expression" dxfId="960" priority="961">
      <formula>ISBLANK(I18)</formula>
    </cfRule>
  </conditionalFormatting>
  <conditionalFormatting sqref="I94:I95">
    <cfRule type="expression" dxfId="959" priority="960">
      <formula>ISBLANK(I94)</formula>
    </cfRule>
  </conditionalFormatting>
  <conditionalFormatting sqref="I103">
    <cfRule type="expression" dxfId="958" priority="959">
      <formula>ISBLANK(I103)</formula>
    </cfRule>
  </conditionalFormatting>
  <conditionalFormatting sqref="I118:I119">
    <cfRule type="expression" dxfId="957" priority="958">
      <formula>ISBLANK(I118)</formula>
    </cfRule>
  </conditionalFormatting>
  <conditionalFormatting sqref="I136">
    <cfRule type="expression" dxfId="956" priority="957">
      <formula>ISBLANK(I136)</formula>
    </cfRule>
  </conditionalFormatting>
  <conditionalFormatting sqref="I138">
    <cfRule type="expression" dxfId="955" priority="956">
      <formula>ISBLANK(I138)</formula>
    </cfRule>
  </conditionalFormatting>
  <conditionalFormatting sqref="I140:I146">
    <cfRule type="expression" dxfId="954" priority="955">
      <formula>ISBLANK(I140)</formula>
    </cfRule>
  </conditionalFormatting>
  <conditionalFormatting sqref="I151:I153">
    <cfRule type="expression" dxfId="953" priority="954">
      <formula>ISBLANK(I151)</formula>
    </cfRule>
  </conditionalFormatting>
  <conditionalFormatting sqref="I155">
    <cfRule type="expression" dxfId="952" priority="953">
      <formula>ISBLANK(I155)</formula>
    </cfRule>
  </conditionalFormatting>
  <conditionalFormatting sqref="I158:I162">
    <cfRule type="expression" dxfId="951" priority="952">
      <formula>ISBLANK(I158)</formula>
    </cfRule>
  </conditionalFormatting>
  <conditionalFormatting sqref="I165:I167">
    <cfRule type="expression" dxfId="950" priority="951">
      <formula>ISBLANK(I165)</formula>
    </cfRule>
  </conditionalFormatting>
  <conditionalFormatting sqref="I169:I173">
    <cfRule type="expression" dxfId="949" priority="950">
      <formula>ISBLANK(I169)</formula>
    </cfRule>
  </conditionalFormatting>
  <conditionalFormatting sqref="I176">
    <cfRule type="expression" dxfId="948" priority="949">
      <formula>ISBLANK(I176)</formula>
    </cfRule>
  </conditionalFormatting>
  <conditionalFormatting sqref="I179:I185">
    <cfRule type="expression" dxfId="947" priority="948">
      <formula>ISBLANK(I179)</formula>
    </cfRule>
  </conditionalFormatting>
  <conditionalFormatting sqref="I187:I190">
    <cfRule type="expression" dxfId="946" priority="947">
      <formula>ISBLANK(I187)</formula>
    </cfRule>
  </conditionalFormatting>
  <conditionalFormatting sqref="I192:I197">
    <cfRule type="expression" dxfId="945" priority="946">
      <formula>ISBLANK(I192)</formula>
    </cfRule>
  </conditionalFormatting>
  <conditionalFormatting sqref="I199:I203">
    <cfRule type="expression" dxfId="944" priority="945">
      <formula>ISBLANK(I199)</formula>
    </cfRule>
  </conditionalFormatting>
  <conditionalFormatting sqref="I206:I208">
    <cfRule type="expression" dxfId="943" priority="944">
      <formula>ISBLANK(I206)</formula>
    </cfRule>
  </conditionalFormatting>
  <conditionalFormatting sqref="I211:I233">
    <cfRule type="expression" dxfId="942" priority="943">
      <formula>ISBLANK(I211)</formula>
    </cfRule>
  </conditionalFormatting>
  <conditionalFormatting sqref="I236">
    <cfRule type="expression" dxfId="941" priority="942">
      <formula>ISBLANK(I236)</formula>
    </cfRule>
  </conditionalFormatting>
  <conditionalFormatting sqref="I238:I240">
    <cfRule type="expression" dxfId="940" priority="941">
      <formula>ISBLANK(I238)</formula>
    </cfRule>
  </conditionalFormatting>
  <conditionalFormatting sqref="I242">
    <cfRule type="expression" dxfId="939" priority="940">
      <formula>ISBLANK(I242)</formula>
    </cfRule>
  </conditionalFormatting>
  <conditionalFormatting sqref="I244:I245">
    <cfRule type="expression" dxfId="938" priority="939">
      <formula>ISBLANK(I244)</formula>
    </cfRule>
  </conditionalFormatting>
  <conditionalFormatting sqref="I247:I248">
    <cfRule type="expression" dxfId="937" priority="938">
      <formula>ISBLANK(I247)</formula>
    </cfRule>
  </conditionalFormatting>
  <conditionalFormatting sqref="I250:I254">
    <cfRule type="expression" dxfId="936" priority="937">
      <formula>ISBLANK(I250)</formula>
    </cfRule>
  </conditionalFormatting>
  <conditionalFormatting sqref="I257">
    <cfRule type="expression" dxfId="935" priority="936">
      <formula>ISBLANK(I257)</formula>
    </cfRule>
  </conditionalFormatting>
  <conditionalFormatting sqref="I260">
    <cfRule type="expression" dxfId="934" priority="935">
      <formula>ISBLANK(I260)</formula>
    </cfRule>
  </conditionalFormatting>
  <conditionalFormatting sqref="I270">
    <cfRule type="expression" dxfId="933" priority="934">
      <formula>ISBLANK(I270)</formula>
    </cfRule>
  </conditionalFormatting>
  <conditionalFormatting sqref="I272">
    <cfRule type="expression" dxfId="932" priority="933">
      <formula>ISBLANK(I272)</formula>
    </cfRule>
  </conditionalFormatting>
  <conditionalFormatting sqref="I276:I277">
    <cfRule type="expression" dxfId="931" priority="932">
      <formula>ISBLANK(I276)</formula>
    </cfRule>
  </conditionalFormatting>
  <conditionalFormatting sqref="I279">
    <cfRule type="expression" dxfId="930" priority="931">
      <formula>ISBLANK(I279)</formula>
    </cfRule>
  </conditionalFormatting>
  <conditionalFormatting sqref="I281:I286">
    <cfRule type="expression" dxfId="929" priority="930">
      <formula>ISBLANK(I281)</formula>
    </cfRule>
  </conditionalFormatting>
  <conditionalFormatting sqref="I288:I302">
    <cfRule type="expression" dxfId="928" priority="929">
      <formula>ISBLANK(I288)</formula>
    </cfRule>
  </conditionalFormatting>
  <conditionalFormatting sqref="I304">
    <cfRule type="expression" dxfId="927" priority="928">
      <formula>ISBLANK(I304)</formula>
    </cfRule>
  </conditionalFormatting>
  <conditionalFormatting sqref="I309:I312">
    <cfRule type="expression" dxfId="926" priority="927">
      <formula>ISBLANK(I309)</formula>
    </cfRule>
  </conditionalFormatting>
  <conditionalFormatting sqref="I314:I316">
    <cfRule type="expression" dxfId="925" priority="926">
      <formula>ISBLANK(I314)</formula>
    </cfRule>
  </conditionalFormatting>
  <conditionalFormatting sqref="I318:I320">
    <cfRule type="expression" dxfId="924" priority="925">
      <formula>ISBLANK(I318)</formula>
    </cfRule>
  </conditionalFormatting>
  <conditionalFormatting sqref="I323">
    <cfRule type="expression" dxfId="923" priority="924">
      <formula>ISBLANK(I323)</formula>
    </cfRule>
  </conditionalFormatting>
  <conditionalFormatting sqref="I331:I332">
    <cfRule type="expression" dxfId="922" priority="923">
      <formula>ISBLANK(I331)</formula>
    </cfRule>
  </conditionalFormatting>
  <conditionalFormatting sqref="I334">
    <cfRule type="expression" dxfId="921" priority="922">
      <formula>ISBLANK(I334)</formula>
    </cfRule>
  </conditionalFormatting>
  <conditionalFormatting sqref="I338:I343">
    <cfRule type="expression" dxfId="920" priority="921">
      <formula>ISBLANK(I338)</formula>
    </cfRule>
  </conditionalFormatting>
  <conditionalFormatting sqref="I345">
    <cfRule type="expression" dxfId="919" priority="920">
      <formula>ISBLANK(I345)</formula>
    </cfRule>
  </conditionalFormatting>
  <conditionalFormatting sqref="I348:I349">
    <cfRule type="expression" dxfId="918" priority="919">
      <formula>ISBLANK(I348)</formula>
    </cfRule>
  </conditionalFormatting>
  <conditionalFormatting sqref="I351">
    <cfRule type="expression" dxfId="917" priority="918">
      <formula>ISBLANK(I351)</formula>
    </cfRule>
  </conditionalFormatting>
  <conditionalFormatting sqref="I356:I364">
    <cfRule type="expression" dxfId="916" priority="917">
      <formula>ISBLANK(I356)</formula>
    </cfRule>
  </conditionalFormatting>
  <conditionalFormatting sqref="I370">
    <cfRule type="expression" dxfId="915" priority="916">
      <formula>ISBLANK(I370)</formula>
    </cfRule>
  </conditionalFormatting>
  <conditionalFormatting sqref="I373:I377">
    <cfRule type="expression" dxfId="914" priority="915">
      <formula>ISBLANK(I373)</formula>
    </cfRule>
  </conditionalFormatting>
  <conditionalFormatting sqref="I379">
    <cfRule type="expression" dxfId="913" priority="914">
      <formula>ISBLANK(I379)</formula>
    </cfRule>
  </conditionalFormatting>
  <conditionalFormatting sqref="I381">
    <cfRule type="expression" dxfId="912" priority="913">
      <formula>ISBLANK(I381)</formula>
    </cfRule>
  </conditionalFormatting>
  <conditionalFormatting sqref="I383">
    <cfRule type="expression" dxfId="911" priority="912">
      <formula>ISBLANK(I383)</formula>
    </cfRule>
  </conditionalFormatting>
  <conditionalFormatting sqref="I387:I390">
    <cfRule type="expression" dxfId="910" priority="911">
      <formula>ISBLANK(I387)</formula>
    </cfRule>
  </conditionalFormatting>
  <conditionalFormatting sqref="I392">
    <cfRule type="expression" dxfId="909" priority="910">
      <formula>ISBLANK(I392)</formula>
    </cfRule>
  </conditionalFormatting>
  <conditionalFormatting sqref="I395:I402">
    <cfRule type="expression" dxfId="908" priority="909">
      <formula>ISBLANK(I395)</formula>
    </cfRule>
  </conditionalFormatting>
  <conditionalFormatting sqref="I405:I407">
    <cfRule type="expression" dxfId="907" priority="908">
      <formula>ISBLANK(I405)</formula>
    </cfRule>
  </conditionalFormatting>
  <conditionalFormatting sqref="I410">
    <cfRule type="expression" dxfId="906" priority="907">
      <formula>ISBLANK(I410)</formula>
    </cfRule>
  </conditionalFormatting>
  <conditionalFormatting sqref="I418:I422">
    <cfRule type="expression" dxfId="905" priority="906">
      <formula>ISBLANK(I418)</formula>
    </cfRule>
  </conditionalFormatting>
  <conditionalFormatting sqref="I426:I433">
    <cfRule type="expression" dxfId="904" priority="905">
      <formula>ISBLANK(I426)</formula>
    </cfRule>
  </conditionalFormatting>
  <conditionalFormatting sqref="I435:I440">
    <cfRule type="expression" dxfId="903" priority="904">
      <formula>ISBLANK(I435)</formula>
    </cfRule>
  </conditionalFormatting>
  <conditionalFormatting sqref="I443:I444">
    <cfRule type="expression" dxfId="902" priority="903">
      <formula>ISBLANK(I443)</formula>
    </cfRule>
  </conditionalFormatting>
  <conditionalFormatting sqref="I446:I449">
    <cfRule type="expression" dxfId="901" priority="902">
      <formula>ISBLANK(I446)</formula>
    </cfRule>
  </conditionalFormatting>
  <conditionalFormatting sqref="I451:I453">
    <cfRule type="expression" dxfId="900" priority="901">
      <formula>ISBLANK(I451)</formula>
    </cfRule>
  </conditionalFormatting>
  <conditionalFormatting sqref="I455:I457">
    <cfRule type="expression" dxfId="899" priority="900">
      <formula>ISBLANK(I455)</formula>
    </cfRule>
  </conditionalFormatting>
  <conditionalFormatting sqref="I462:I464">
    <cfRule type="expression" dxfId="898" priority="899">
      <formula>ISBLANK(I462)</formula>
    </cfRule>
  </conditionalFormatting>
  <conditionalFormatting sqref="I466:I481">
    <cfRule type="expression" dxfId="897" priority="898">
      <formula>ISBLANK(I466)</formula>
    </cfRule>
  </conditionalFormatting>
  <conditionalFormatting sqref="I483:I492">
    <cfRule type="expression" dxfId="896" priority="897">
      <formula>ISBLANK(I483)</formula>
    </cfRule>
  </conditionalFormatting>
  <conditionalFormatting sqref="I494:I498">
    <cfRule type="expression" dxfId="895" priority="896">
      <formula>ISBLANK(I494)</formula>
    </cfRule>
  </conditionalFormatting>
  <conditionalFormatting sqref="I500:I501">
    <cfRule type="expression" dxfId="894" priority="895">
      <formula>ISBLANK(I500)</formula>
    </cfRule>
  </conditionalFormatting>
  <conditionalFormatting sqref="I505:I507">
    <cfRule type="expression" dxfId="893" priority="894">
      <formula>ISBLANK(I505)</formula>
    </cfRule>
  </conditionalFormatting>
  <conditionalFormatting sqref="I514:I515">
    <cfRule type="expression" dxfId="892" priority="893">
      <formula>ISBLANK(I514)</formula>
    </cfRule>
  </conditionalFormatting>
  <conditionalFormatting sqref="I517">
    <cfRule type="expression" dxfId="891" priority="892">
      <formula>ISBLANK(I517)</formula>
    </cfRule>
  </conditionalFormatting>
  <conditionalFormatting sqref="I526:I529">
    <cfRule type="expression" dxfId="890" priority="891">
      <formula>ISBLANK(I526)</formula>
    </cfRule>
  </conditionalFormatting>
  <conditionalFormatting sqref="I533">
    <cfRule type="expression" dxfId="889" priority="890">
      <formula>ISBLANK(I533)</formula>
    </cfRule>
  </conditionalFormatting>
  <conditionalFormatting sqref="I538:I540">
    <cfRule type="expression" dxfId="888" priority="889">
      <formula>ISBLANK(I538)</formula>
    </cfRule>
  </conditionalFormatting>
  <conditionalFormatting sqref="I542:I546">
    <cfRule type="expression" dxfId="887" priority="888">
      <formula>ISBLANK(I542)</formula>
    </cfRule>
  </conditionalFormatting>
  <conditionalFormatting sqref="I549:I551">
    <cfRule type="expression" dxfId="886" priority="887">
      <formula>ISBLANK(I549)</formula>
    </cfRule>
  </conditionalFormatting>
  <conditionalFormatting sqref="I559:I560">
    <cfRule type="expression" dxfId="885" priority="886">
      <formula>ISBLANK(I559)</formula>
    </cfRule>
  </conditionalFormatting>
  <conditionalFormatting sqref="I565:I570">
    <cfRule type="expression" dxfId="884" priority="885">
      <formula>ISBLANK(I565)</formula>
    </cfRule>
  </conditionalFormatting>
  <conditionalFormatting sqref="I573:I574">
    <cfRule type="expression" dxfId="883" priority="884">
      <formula>ISBLANK(I573)</formula>
    </cfRule>
  </conditionalFormatting>
  <conditionalFormatting sqref="I576:I579">
    <cfRule type="expression" dxfId="882" priority="883">
      <formula>ISBLANK(I576)</formula>
    </cfRule>
  </conditionalFormatting>
  <conditionalFormatting sqref="I583">
    <cfRule type="expression" dxfId="881" priority="882">
      <formula>ISBLANK(I583)</formula>
    </cfRule>
  </conditionalFormatting>
  <conditionalFormatting sqref="I585:I586">
    <cfRule type="expression" dxfId="880" priority="881">
      <formula>ISBLANK(I585)</formula>
    </cfRule>
  </conditionalFormatting>
  <conditionalFormatting sqref="I590:I591">
    <cfRule type="expression" dxfId="879" priority="880">
      <formula>ISBLANK(I590)</formula>
    </cfRule>
  </conditionalFormatting>
  <conditionalFormatting sqref="I593:I598">
    <cfRule type="expression" dxfId="878" priority="879">
      <formula>ISBLANK(I593)</formula>
    </cfRule>
  </conditionalFormatting>
  <conditionalFormatting sqref="I603:I607">
    <cfRule type="expression" dxfId="877" priority="878">
      <formula>ISBLANK(I603)</formula>
    </cfRule>
  </conditionalFormatting>
  <conditionalFormatting sqref="I610:I613">
    <cfRule type="expression" dxfId="876" priority="877">
      <formula>ISBLANK(I610)</formula>
    </cfRule>
  </conditionalFormatting>
  <conditionalFormatting sqref="I617">
    <cfRule type="expression" dxfId="875" priority="876">
      <formula>ISBLANK(I617)</formula>
    </cfRule>
  </conditionalFormatting>
  <conditionalFormatting sqref="I619">
    <cfRule type="expression" dxfId="874" priority="875">
      <formula>ISBLANK(I619)</formula>
    </cfRule>
  </conditionalFormatting>
  <conditionalFormatting sqref="I621:I622">
    <cfRule type="expression" dxfId="873" priority="874">
      <formula>ISBLANK(I621)</formula>
    </cfRule>
  </conditionalFormatting>
  <conditionalFormatting sqref="I624:I625">
    <cfRule type="expression" dxfId="872" priority="873">
      <formula>ISBLANK(I624)</formula>
    </cfRule>
  </conditionalFormatting>
  <conditionalFormatting sqref="I627">
    <cfRule type="expression" dxfId="871" priority="872">
      <formula>ISBLANK(I627)</formula>
    </cfRule>
  </conditionalFormatting>
  <conditionalFormatting sqref="I633">
    <cfRule type="expression" dxfId="870" priority="871">
      <formula>ISBLANK(I633)</formula>
    </cfRule>
  </conditionalFormatting>
  <conditionalFormatting sqref="I638">
    <cfRule type="expression" dxfId="869" priority="870">
      <formula>ISBLANK(I638)</formula>
    </cfRule>
  </conditionalFormatting>
  <conditionalFormatting sqref="I643:I647">
    <cfRule type="expression" dxfId="868" priority="869">
      <formula>ISBLANK(I643)</formula>
    </cfRule>
  </conditionalFormatting>
  <conditionalFormatting sqref="I649:I650">
    <cfRule type="expression" dxfId="867" priority="868">
      <formula>ISBLANK(I649)</formula>
    </cfRule>
  </conditionalFormatting>
  <conditionalFormatting sqref="I652">
    <cfRule type="expression" dxfId="866" priority="867">
      <formula>ISBLANK(I652)</formula>
    </cfRule>
  </conditionalFormatting>
  <conditionalFormatting sqref="I654">
    <cfRule type="expression" dxfId="865" priority="866">
      <formula>ISBLANK(I654)</formula>
    </cfRule>
  </conditionalFormatting>
  <conditionalFormatting sqref="I657:I658">
    <cfRule type="expression" dxfId="864" priority="865">
      <formula>ISBLANK(I657)</formula>
    </cfRule>
  </conditionalFormatting>
  <conditionalFormatting sqref="I662:I666">
    <cfRule type="expression" dxfId="863" priority="864">
      <formula>ISBLANK(I662)</formula>
    </cfRule>
  </conditionalFormatting>
  <conditionalFormatting sqref="I668">
    <cfRule type="expression" dxfId="862" priority="863">
      <formula>ISBLANK(I668)</formula>
    </cfRule>
  </conditionalFormatting>
  <conditionalFormatting sqref="I676:I680">
    <cfRule type="expression" dxfId="861" priority="862">
      <formula>ISBLANK(I676)</formula>
    </cfRule>
  </conditionalFormatting>
  <conditionalFormatting sqref="I682:I689">
    <cfRule type="expression" dxfId="860" priority="861">
      <formula>ISBLANK(I682)</formula>
    </cfRule>
  </conditionalFormatting>
  <conditionalFormatting sqref="I691:I692">
    <cfRule type="expression" dxfId="859" priority="860">
      <formula>ISBLANK(I691)</formula>
    </cfRule>
  </conditionalFormatting>
  <conditionalFormatting sqref="I702">
    <cfRule type="expression" dxfId="858" priority="859">
      <formula>ISBLANK(I702)</formula>
    </cfRule>
  </conditionalFormatting>
  <conditionalFormatting sqref="I704">
    <cfRule type="expression" dxfId="857" priority="858">
      <formula>ISBLANK(I704)</formula>
    </cfRule>
  </conditionalFormatting>
  <conditionalFormatting sqref="I709">
    <cfRule type="expression" dxfId="856" priority="857">
      <formula>ISBLANK(I709)</formula>
    </cfRule>
  </conditionalFormatting>
  <conditionalFormatting sqref="I712:I713">
    <cfRule type="expression" dxfId="855" priority="856">
      <formula>ISBLANK(I712)</formula>
    </cfRule>
  </conditionalFormatting>
  <conditionalFormatting sqref="I718">
    <cfRule type="expression" dxfId="854" priority="855">
      <formula>ISBLANK(I718)</formula>
    </cfRule>
  </conditionalFormatting>
  <conditionalFormatting sqref="I721">
    <cfRule type="expression" dxfId="853" priority="854">
      <formula>ISBLANK(I721)</formula>
    </cfRule>
  </conditionalFormatting>
  <conditionalFormatting sqref="I724:I725">
    <cfRule type="expression" dxfId="852" priority="853">
      <formula>ISBLANK(I724)</formula>
    </cfRule>
  </conditionalFormatting>
  <conditionalFormatting sqref="I727">
    <cfRule type="expression" dxfId="851" priority="852">
      <formula>ISBLANK(I727)</formula>
    </cfRule>
  </conditionalFormatting>
  <conditionalFormatting sqref="I731:I732">
    <cfRule type="expression" dxfId="850" priority="851">
      <formula>ISBLANK(I731)</formula>
    </cfRule>
  </conditionalFormatting>
  <conditionalFormatting sqref="I735:I739">
    <cfRule type="expression" dxfId="849" priority="850">
      <formula>ISBLANK(I735)</formula>
    </cfRule>
  </conditionalFormatting>
  <conditionalFormatting sqref="I741">
    <cfRule type="expression" dxfId="848" priority="849">
      <formula>ISBLANK(I741)</formula>
    </cfRule>
  </conditionalFormatting>
  <conditionalFormatting sqref="I745">
    <cfRule type="expression" dxfId="847" priority="848">
      <formula>ISBLANK(I745)</formula>
    </cfRule>
  </conditionalFormatting>
  <conditionalFormatting sqref="I751:I753">
    <cfRule type="expression" dxfId="846" priority="847">
      <formula>ISBLANK(I751)</formula>
    </cfRule>
  </conditionalFormatting>
  <conditionalFormatting sqref="I756">
    <cfRule type="expression" dxfId="845" priority="846">
      <formula>ISBLANK(I756)</formula>
    </cfRule>
  </conditionalFormatting>
  <conditionalFormatting sqref="I758">
    <cfRule type="expression" dxfId="844" priority="845">
      <formula>ISBLANK(I758)</formula>
    </cfRule>
  </conditionalFormatting>
  <conditionalFormatting sqref="I760:I763">
    <cfRule type="expression" dxfId="843" priority="844">
      <formula>ISBLANK(I760)</formula>
    </cfRule>
  </conditionalFormatting>
  <conditionalFormatting sqref="I766">
    <cfRule type="expression" dxfId="842" priority="843">
      <formula>ISBLANK(I766)</formula>
    </cfRule>
  </conditionalFormatting>
  <conditionalFormatting sqref="I768">
    <cfRule type="expression" dxfId="841" priority="842">
      <formula>ISBLANK(I768)</formula>
    </cfRule>
  </conditionalFormatting>
  <conditionalFormatting sqref="I770">
    <cfRule type="expression" dxfId="840" priority="841">
      <formula>ISBLANK(I770)</formula>
    </cfRule>
  </conditionalFormatting>
  <conditionalFormatting sqref="I772:I779">
    <cfRule type="expression" dxfId="839" priority="840">
      <formula>ISBLANK(I772)</formula>
    </cfRule>
  </conditionalFormatting>
  <conditionalFormatting sqref="I781:I784">
    <cfRule type="expression" dxfId="838" priority="839">
      <formula>ISBLANK(I781)</formula>
    </cfRule>
  </conditionalFormatting>
  <conditionalFormatting sqref="I787:I789">
    <cfRule type="expression" dxfId="837" priority="838">
      <formula>ISBLANK(I787)</formula>
    </cfRule>
  </conditionalFormatting>
  <conditionalFormatting sqref="I793">
    <cfRule type="expression" dxfId="836" priority="837">
      <formula>ISBLANK(I793)</formula>
    </cfRule>
  </conditionalFormatting>
  <conditionalFormatting sqref="I796:I798">
    <cfRule type="expression" dxfId="835" priority="836">
      <formula>ISBLANK(I796)</formula>
    </cfRule>
  </conditionalFormatting>
  <conditionalFormatting sqref="I802">
    <cfRule type="expression" dxfId="834" priority="835">
      <formula>ISBLANK(I802)</formula>
    </cfRule>
  </conditionalFormatting>
  <conditionalFormatting sqref="I804:I805">
    <cfRule type="expression" dxfId="833" priority="834">
      <formula>ISBLANK(I804)</formula>
    </cfRule>
  </conditionalFormatting>
  <conditionalFormatting sqref="I807:I810">
    <cfRule type="expression" dxfId="832" priority="833">
      <formula>ISBLANK(I807)</formula>
    </cfRule>
  </conditionalFormatting>
  <conditionalFormatting sqref="I812:I814">
    <cfRule type="expression" dxfId="831" priority="832">
      <formula>ISBLANK(I812)</formula>
    </cfRule>
  </conditionalFormatting>
  <conditionalFormatting sqref="I816:I820">
    <cfRule type="expression" dxfId="830" priority="831">
      <formula>ISBLANK(I816)</formula>
    </cfRule>
  </conditionalFormatting>
  <conditionalFormatting sqref="I823:I825">
    <cfRule type="expression" dxfId="829" priority="830">
      <formula>ISBLANK(I823)</formula>
    </cfRule>
  </conditionalFormatting>
  <conditionalFormatting sqref="I827:I830">
    <cfRule type="expression" dxfId="828" priority="829">
      <formula>ISBLANK(I827)</formula>
    </cfRule>
  </conditionalFormatting>
  <conditionalFormatting sqref="I832:I836">
    <cfRule type="expression" dxfId="827" priority="828">
      <formula>ISBLANK(I832)</formula>
    </cfRule>
  </conditionalFormatting>
  <conditionalFormatting sqref="I841:I842">
    <cfRule type="expression" dxfId="826" priority="827">
      <formula>ISBLANK(I841)</formula>
    </cfRule>
  </conditionalFormatting>
  <conditionalFormatting sqref="I844:I850">
    <cfRule type="expression" dxfId="825" priority="826">
      <formula>ISBLANK(I844)</formula>
    </cfRule>
  </conditionalFormatting>
  <conditionalFormatting sqref="I852">
    <cfRule type="expression" dxfId="824" priority="825">
      <formula>ISBLANK(I852)</formula>
    </cfRule>
  </conditionalFormatting>
  <conditionalFormatting sqref="I855:I856">
    <cfRule type="expression" dxfId="823" priority="824">
      <formula>ISBLANK(I855)</formula>
    </cfRule>
  </conditionalFormatting>
  <conditionalFormatting sqref="I858">
    <cfRule type="expression" dxfId="822" priority="823">
      <formula>ISBLANK(I858)</formula>
    </cfRule>
  </conditionalFormatting>
  <conditionalFormatting sqref="I865:I871">
    <cfRule type="expression" dxfId="821" priority="822">
      <formula>ISBLANK(I865)</formula>
    </cfRule>
  </conditionalFormatting>
  <conditionalFormatting sqref="I873">
    <cfRule type="expression" dxfId="820" priority="821">
      <formula>ISBLANK(I873)</formula>
    </cfRule>
  </conditionalFormatting>
  <conditionalFormatting sqref="I875:I876">
    <cfRule type="expression" dxfId="819" priority="820">
      <formula>ISBLANK(I875)</formula>
    </cfRule>
  </conditionalFormatting>
  <conditionalFormatting sqref="I880:I881">
    <cfRule type="expression" dxfId="818" priority="819">
      <formula>ISBLANK(I880)</formula>
    </cfRule>
  </conditionalFormatting>
  <conditionalFormatting sqref="I883">
    <cfRule type="expression" dxfId="817" priority="818">
      <formula>ISBLANK(I883)</formula>
    </cfRule>
  </conditionalFormatting>
  <conditionalFormatting sqref="I886">
    <cfRule type="expression" dxfId="816" priority="817">
      <formula>ISBLANK(I886)</formula>
    </cfRule>
  </conditionalFormatting>
  <conditionalFormatting sqref="I889">
    <cfRule type="expression" dxfId="815" priority="816">
      <formula>ISBLANK(I889)</formula>
    </cfRule>
  </conditionalFormatting>
  <conditionalFormatting sqref="I891:I899">
    <cfRule type="expression" dxfId="814" priority="815">
      <formula>ISBLANK(I891)</formula>
    </cfRule>
  </conditionalFormatting>
  <conditionalFormatting sqref="I901">
    <cfRule type="expression" dxfId="813" priority="814">
      <formula>ISBLANK(I901)</formula>
    </cfRule>
  </conditionalFormatting>
  <conditionalFormatting sqref="I905:I921">
    <cfRule type="expression" dxfId="812" priority="813">
      <formula>ISBLANK(I905)</formula>
    </cfRule>
  </conditionalFormatting>
  <conditionalFormatting sqref="I923:I926">
    <cfRule type="expression" dxfId="811" priority="812">
      <formula>ISBLANK(I923)</formula>
    </cfRule>
  </conditionalFormatting>
  <conditionalFormatting sqref="I928:I936">
    <cfRule type="expression" dxfId="810" priority="811">
      <formula>ISBLANK(I928)</formula>
    </cfRule>
  </conditionalFormatting>
  <conditionalFormatting sqref="I939:I954">
    <cfRule type="expression" dxfId="809" priority="810">
      <formula>ISBLANK(I939)</formula>
    </cfRule>
  </conditionalFormatting>
  <conditionalFormatting sqref="I956:I959">
    <cfRule type="expression" dxfId="808" priority="809">
      <formula>ISBLANK(I956)</formula>
    </cfRule>
  </conditionalFormatting>
  <conditionalFormatting sqref="I961:I983">
    <cfRule type="expression" dxfId="807" priority="808">
      <formula>ISBLANK(I961)</formula>
    </cfRule>
  </conditionalFormatting>
  <conditionalFormatting sqref="I988:I992">
    <cfRule type="expression" dxfId="806" priority="807">
      <formula>ISBLANK(I988)</formula>
    </cfRule>
  </conditionalFormatting>
  <conditionalFormatting sqref="I994:I1001">
    <cfRule type="expression" dxfId="805" priority="806">
      <formula>ISBLANK(I994)</formula>
    </cfRule>
  </conditionalFormatting>
  <conditionalFormatting sqref="I1003:I1009">
    <cfRule type="expression" dxfId="804" priority="805">
      <formula>ISBLANK(I1003)</formula>
    </cfRule>
  </conditionalFormatting>
  <conditionalFormatting sqref="I1011:I1013">
    <cfRule type="expression" dxfId="803" priority="804">
      <formula>ISBLANK(I1011)</formula>
    </cfRule>
  </conditionalFormatting>
  <conditionalFormatting sqref="I1015:I1019">
    <cfRule type="expression" dxfId="802" priority="803">
      <formula>ISBLANK(I1015)</formula>
    </cfRule>
  </conditionalFormatting>
  <conditionalFormatting sqref="I1021:I1031">
    <cfRule type="expression" dxfId="801" priority="802">
      <formula>ISBLANK(I1021)</formula>
    </cfRule>
  </conditionalFormatting>
  <conditionalFormatting sqref="I1033:I1035">
    <cfRule type="expression" dxfId="800" priority="801">
      <formula>ISBLANK(I1033)</formula>
    </cfRule>
  </conditionalFormatting>
  <conditionalFormatting sqref="I1037:I1044">
    <cfRule type="expression" dxfId="799" priority="800">
      <formula>ISBLANK(I1037)</formula>
    </cfRule>
  </conditionalFormatting>
  <conditionalFormatting sqref="I1140">
    <cfRule type="expression" dxfId="798" priority="799">
      <formula>ISBLANK(I1140)</formula>
    </cfRule>
  </conditionalFormatting>
  <conditionalFormatting sqref="I1142:I1159">
    <cfRule type="expression" dxfId="797" priority="798">
      <formula>ISBLANK(I1142)</formula>
    </cfRule>
  </conditionalFormatting>
  <conditionalFormatting sqref="I1161:I1165">
    <cfRule type="expression" dxfId="796" priority="797">
      <formula>ISBLANK(I1161)</formula>
    </cfRule>
  </conditionalFormatting>
  <conditionalFormatting sqref="I1169:I1171">
    <cfRule type="expression" dxfId="795" priority="796">
      <formula>ISBLANK(I1169)</formula>
    </cfRule>
  </conditionalFormatting>
  <conditionalFormatting sqref="I1175:I1186">
    <cfRule type="expression" dxfId="794" priority="795">
      <formula>ISBLANK(I1175)</formula>
    </cfRule>
  </conditionalFormatting>
  <conditionalFormatting sqref="I1188:I1192">
    <cfRule type="expression" dxfId="793" priority="794">
      <formula>ISBLANK(I1188)</formula>
    </cfRule>
  </conditionalFormatting>
  <conditionalFormatting sqref="I1195:I1244">
    <cfRule type="expression" dxfId="792" priority="793">
      <formula>ISBLANK(I1195)</formula>
    </cfRule>
  </conditionalFormatting>
  <conditionalFormatting sqref="I1252:I1301">
    <cfRule type="expression" dxfId="791" priority="792">
      <formula>ISBLANK(I1252)</formula>
    </cfRule>
  </conditionalFormatting>
  <conditionalFormatting sqref="I1303:I1308">
    <cfRule type="expression" dxfId="790" priority="791">
      <formula>ISBLANK(I1303)</formula>
    </cfRule>
  </conditionalFormatting>
  <conditionalFormatting sqref="I1310:I1317">
    <cfRule type="expression" dxfId="789" priority="790">
      <formula>ISBLANK(I1310)</formula>
    </cfRule>
  </conditionalFormatting>
  <conditionalFormatting sqref="I1319:I1324">
    <cfRule type="expression" dxfId="788" priority="789">
      <formula>ISBLANK(I1319)</formula>
    </cfRule>
  </conditionalFormatting>
  <conditionalFormatting sqref="I1326:I1331">
    <cfRule type="expression" dxfId="787" priority="788">
      <formula>ISBLANK(I1326)</formula>
    </cfRule>
  </conditionalFormatting>
  <conditionalFormatting sqref="I1333:I1417">
    <cfRule type="expression" dxfId="786" priority="787">
      <formula>ISBLANK(I1333)</formula>
    </cfRule>
  </conditionalFormatting>
  <conditionalFormatting sqref="I1443">
    <cfRule type="expression" dxfId="785" priority="786">
      <formula>ISBLANK(I1443)</formula>
    </cfRule>
  </conditionalFormatting>
  <conditionalFormatting sqref="I1448:I1505">
    <cfRule type="expression" dxfId="784" priority="785">
      <formula>ISBLANK(I1448)</formula>
    </cfRule>
  </conditionalFormatting>
  <conditionalFormatting sqref="I1507:I1512">
    <cfRule type="expression" dxfId="783" priority="784">
      <formula>ISBLANK(I1507)</formula>
    </cfRule>
  </conditionalFormatting>
  <conditionalFormatting sqref="I1514:I1571">
    <cfRule type="expression" dxfId="782" priority="783">
      <formula>ISBLANK(I1514)</formula>
    </cfRule>
  </conditionalFormatting>
  <conditionalFormatting sqref="I1573:I1594">
    <cfRule type="expression" dxfId="781" priority="782">
      <formula>ISBLANK(I1573)</formula>
    </cfRule>
  </conditionalFormatting>
  <conditionalFormatting sqref="I1682:I1683">
    <cfRule type="expression" dxfId="780" priority="781">
      <formula>ISBLANK(I1682)</formula>
    </cfRule>
  </conditionalFormatting>
  <conditionalFormatting sqref="I1701:I1702">
    <cfRule type="expression" dxfId="779" priority="780">
      <formula>ISBLANK(I1701)</formula>
    </cfRule>
  </conditionalFormatting>
  <conditionalFormatting sqref="I1707">
    <cfRule type="expression" dxfId="778" priority="779">
      <formula>ISBLANK(I1707)</formula>
    </cfRule>
  </conditionalFormatting>
  <conditionalFormatting sqref="I1714">
    <cfRule type="expression" dxfId="777" priority="778">
      <formula>ISBLANK(I1714)</formula>
    </cfRule>
  </conditionalFormatting>
  <conditionalFormatting sqref="I1726">
    <cfRule type="expression" dxfId="776" priority="777">
      <formula>ISBLANK(I1726)</formula>
    </cfRule>
  </conditionalFormatting>
  <conditionalFormatting sqref="I1729">
    <cfRule type="expression" dxfId="775" priority="776">
      <formula>ISBLANK(I1729)</formula>
    </cfRule>
  </conditionalFormatting>
  <conditionalFormatting sqref="I1771">
    <cfRule type="expression" dxfId="774" priority="775">
      <formula>ISBLANK(I1771)</formula>
    </cfRule>
  </conditionalFormatting>
  <conditionalFormatting sqref="I1783">
    <cfRule type="expression" dxfId="773" priority="774">
      <formula>ISBLANK(I1783)</formula>
    </cfRule>
  </conditionalFormatting>
  <conditionalFormatting sqref="I1875:I1905">
    <cfRule type="expression" dxfId="772" priority="773">
      <formula>ISBLANK(I1875)</formula>
    </cfRule>
  </conditionalFormatting>
  <conditionalFormatting sqref="I1906:I1909">
    <cfRule type="expression" dxfId="771" priority="772">
      <formula>ISBLANK(I1906)</formula>
    </cfRule>
  </conditionalFormatting>
  <conditionalFormatting sqref="I1910:I1917">
    <cfRule type="expression" dxfId="770" priority="771">
      <formula>ISBLANK(I1910)</formula>
    </cfRule>
  </conditionalFormatting>
  <conditionalFormatting sqref="K1:K10 K19:K42 K44:K52 K54:K60 K62:K68 K70:K71 K73:K74 K76:K77 K79:K93 K96:K101 K104:K108 K111:K113 K115:K116 K120:K129 K131:K132 K134 K137 K139 K147:K150 K154 K157 K163:K164 K168 K174:K175 K177:K178 K198 K205 K234:K235 K241 K243 K249 K255:K256 K258:K259 K261:K269 K271 K273:K275 K278 K280 K287 K305:K307 K313 K321:K322 K324:K330 K333 K335:K337 K344 K346:K347 K350 K354:K355 K365:K369 K372 K378 K380 K382 K384 K386 K393:K394 K403 K408:K409 K411:K412 K423:K425 K434 K441:K442 K445 K450 K454 K458:K461 K465 K482 K502:K504 K508:K513 K516 K518:K525 K531:K532 K534:K537 K541 K547:K548 K552 K554:K558 K561:K564 K571:K572 K580:K581 K584 K587:K589 K592 K599:K602 K608:K609 K618 K620 K623 K628:K632 K634:K636 K639:K642 K648 K651 K653 K655 K659 K667 K669:K675 K681 K690 K693:K701 K703 K705:K708 K710:K711 K714:K717 K719:K720 K722:K723 K726 K728:K730 K733:K734 K740 K742:K744 K746:K750 K754:K755 K757 K759 K764:K765 K767 K769 K771 K780 K790:K792 K794:K795 K799:K801 K803 K806 K815 K821:K822 K826 K839:K840 K851 K853:K854 K857 K859 K861:K864 K877:K879 K885 K887 K902:K904 K927 K937:K938 K955 K960 K984:K987 K993 K1002 K1010 K1014 K1032 K1036 K1045:K1139 K1141 K1160 K1166:K1168 K1172:K1174 K1187 K1193:K1194 K1245:K1251 K1302 K1309 K1318 K1325 K1332 K1418:K1442 K1444:K1447 K1506 K1513 K1595:K1638 K1640:K1666 K1669:K1681 K1684:K1700 K1703:K1706 K1708:K1713 K1715:K1725 K1727:K1728 K1730:K1749 K1752:K1760 K1762:K1770 K1772:K1782 K1784:K1874 K1918:K1945">
    <cfRule type="expression" dxfId="769" priority="770">
      <formula>ISBLANK(K1)</formula>
    </cfRule>
  </conditionalFormatting>
  <conditionalFormatting sqref="K11:K18">
    <cfRule type="expression" dxfId="768" priority="769">
      <formula>ISBLANK(K11)</formula>
    </cfRule>
  </conditionalFormatting>
  <conditionalFormatting sqref="K43">
    <cfRule type="expression" dxfId="767" priority="768">
      <formula>ISBLANK(K43)</formula>
    </cfRule>
  </conditionalFormatting>
  <conditionalFormatting sqref="K53">
    <cfRule type="expression" dxfId="766" priority="767">
      <formula>ISBLANK(K53)</formula>
    </cfRule>
  </conditionalFormatting>
  <conditionalFormatting sqref="K61">
    <cfRule type="expression" dxfId="765" priority="766">
      <formula>ISBLANK(K61)</formula>
    </cfRule>
  </conditionalFormatting>
  <conditionalFormatting sqref="K69">
    <cfRule type="expression" dxfId="764" priority="765">
      <formula>ISBLANK(K69)</formula>
    </cfRule>
  </conditionalFormatting>
  <conditionalFormatting sqref="K72">
    <cfRule type="expression" dxfId="763" priority="764">
      <formula>ISBLANK(K72)</formula>
    </cfRule>
  </conditionalFormatting>
  <conditionalFormatting sqref="K75">
    <cfRule type="expression" dxfId="762" priority="763">
      <formula>ISBLANK(K75)</formula>
    </cfRule>
  </conditionalFormatting>
  <conditionalFormatting sqref="K78">
    <cfRule type="expression" dxfId="761" priority="762">
      <formula>ISBLANK(K78)</formula>
    </cfRule>
  </conditionalFormatting>
  <conditionalFormatting sqref="K94:K95">
    <cfRule type="expression" dxfId="760" priority="761">
      <formula>ISBLANK(K94)</formula>
    </cfRule>
  </conditionalFormatting>
  <conditionalFormatting sqref="K102:K103">
    <cfRule type="expression" dxfId="759" priority="760">
      <formula>ISBLANK(K102)</formula>
    </cfRule>
  </conditionalFormatting>
  <conditionalFormatting sqref="K109:K110">
    <cfRule type="expression" dxfId="758" priority="759">
      <formula>ISBLANK(K109)</formula>
    </cfRule>
  </conditionalFormatting>
  <conditionalFormatting sqref="K114">
    <cfRule type="expression" dxfId="757" priority="758">
      <formula>ISBLANK(K114)</formula>
    </cfRule>
  </conditionalFormatting>
  <conditionalFormatting sqref="K117:K119">
    <cfRule type="expression" dxfId="756" priority="757">
      <formula>ISBLANK(K117)</formula>
    </cfRule>
  </conditionalFormatting>
  <conditionalFormatting sqref="K130">
    <cfRule type="expression" dxfId="755" priority="756">
      <formula>ISBLANK(K130)</formula>
    </cfRule>
  </conditionalFormatting>
  <conditionalFormatting sqref="K133">
    <cfRule type="expression" dxfId="754" priority="755">
      <formula>ISBLANK(K133)</formula>
    </cfRule>
  </conditionalFormatting>
  <conditionalFormatting sqref="K135:K136">
    <cfRule type="expression" dxfId="753" priority="754">
      <formula>ISBLANK(K135)</formula>
    </cfRule>
  </conditionalFormatting>
  <conditionalFormatting sqref="K138">
    <cfRule type="expression" dxfId="752" priority="753">
      <formula>ISBLANK(K138)</formula>
    </cfRule>
  </conditionalFormatting>
  <conditionalFormatting sqref="K140:K146">
    <cfRule type="expression" dxfId="751" priority="752">
      <formula>ISBLANK(K140)</formula>
    </cfRule>
  </conditionalFormatting>
  <conditionalFormatting sqref="K151:K153">
    <cfRule type="expression" dxfId="750" priority="751">
      <formula>ISBLANK(K151)</formula>
    </cfRule>
  </conditionalFormatting>
  <conditionalFormatting sqref="K155:K156">
    <cfRule type="expression" dxfId="749" priority="750">
      <formula>ISBLANK(K155)</formula>
    </cfRule>
  </conditionalFormatting>
  <conditionalFormatting sqref="K158:K162">
    <cfRule type="expression" dxfId="748" priority="749">
      <formula>ISBLANK(K158)</formula>
    </cfRule>
  </conditionalFormatting>
  <conditionalFormatting sqref="K165:K167">
    <cfRule type="expression" dxfId="747" priority="748">
      <formula>ISBLANK(K165)</formula>
    </cfRule>
  </conditionalFormatting>
  <conditionalFormatting sqref="K169:K173">
    <cfRule type="expression" dxfId="746" priority="747">
      <formula>ISBLANK(K169)</formula>
    </cfRule>
  </conditionalFormatting>
  <conditionalFormatting sqref="K176">
    <cfRule type="expression" dxfId="745" priority="746">
      <formula>ISBLANK(K176)</formula>
    </cfRule>
  </conditionalFormatting>
  <conditionalFormatting sqref="K179:K197">
    <cfRule type="expression" dxfId="744" priority="745">
      <formula>ISBLANK(K179)</formula>
    </cfRule>
  </conditionalFormatting>
  <conditionalFormatting sqref="K199:K204">
    <cfRule type="expression" dxfId="743" priority="744">
      <formula>ISBLANK(K199)</formula>
    </cfRule>
  </conditionalFormatting>
  <conditionalFormatting sqref="K206:K233">
    <cfRule type="expression" dxfId="742" priority="743">
      <formula>ISBLANK(K206)</formula>
    </cfRule>
  </conditionalFormatting>
  <conditionalFormatting sqref="K236:K240">
    <cfRule type="expression" dxfId="741" priority="742">
      <formula>ISBLANK(K236)</formula>
    </cfRule>
  </conditionalFormatting>
  <conditionalFormatting sqref="K242">
    <cfRule type="expression" dxfId="740" priority="741">
      <formula>ISBLANK(K242)</formula>
    </cfRule>
  </conditionalFormatting>
  <conditionalFormatting sqref="K244:K248">
    <cfRule type="expression" dxfId="739" priority="740">
      <formula>ISBLANK(K244)</formula>
    </cfRule>
  </conditionalFormatting>
  <conditionalFormatting sqref="K250:K254">
    <cfRule type="expression" dxfId="738" priority="739">
      <formula>ISBLANK(K250)</formula>
    </cfRule>
  </conditionalFormatting>
  <conditionalFormatting sqref="K257">
    <cfRule type="expression" dxfId="737" priority="738">
      <formula>ISBLANK(K257)</formula>
    </cfRule>
  </conditionalFormatting>
  <conditionalFormatting sqref="K260">
    <cfRule type="expression" dxfId="736" priority="737">
      <formula>ISBLANK(K260)</formula>
    </cfRule>
  </conditionalFormatting>
  <conditionalFormatting sqref="K270">
    <cfRule type="expression" dxfId="735" priority="736">
      <formula>ISBLANK(K270)</formula>
    </cfRule>
  </conditionalFormatting>
  <conditionalFormatting sqref="K272">
    <cfRule type="expression" dxfId="734" priority="735">
      <formula>ISBLANK(K272)</formula>
    </cfRule>
  </conditionalFormatting>
  <conditionalFormatting sqref="K276:K277">
    <cfRule type="expression" dxfId="733" priority="734">
      <formula>ISBLANK(K276)</formula>
    </cfRule>
  </conditionalFormatting>
  <conditionalFormatting sqref="K279">
    <cfRule type="expression" dxfId="732" priority="733">
      <formula>ISBLANK(K279)</formula>
    </cfRule>
  </conditionalFormatting>
  <conditionalFormatting sqref="K281:K286">
    <cfRule type="expression" dxfId="731" priority="732">
      <formula>ISBLANK(K281)</formula>
    </cfRule>
  </conditionalFormatting>
  <conditionalFormatting sqref="K288:K304">
    <cfRule type="expression" dxfId="730" priority="731">
      <formula>ISBLANK(K288)</formula>
    </cfRule>
  </conditionalFormatting>
  <conditionalFormatting sqref="K308:K312">
    <cfRule type="expression" dxfId="729" priority="730">
      <formula>ISBLANK(K308)</formula>
    </cfRule>
  </conditionalFormatting>
  <conditionalFormatting sqref="K314:K320">
    <cfRule type="expression" dxfId="728" priority="729">
      <formula>ISBLANK(K314)</formula>
    </cfRule>
  </conditionalFormatting>
  <conditionalFormatting sqref="K323">
    <cfRule type="expression" dxfId="727" priority="728">
      <formula>ISBLANK(K323)</formula>
    </cfRule>
  </conditionalFormatting>
  <conditionalFormatting sqref="K331:K332">
    <cfRule type="expression" dxfId="726" priority="727">
      <formula>ISBLANK(K331)</formula>
    </cfRule>
  </conditionalFormatting>
  <conditionalFormatting sqref="K334">
    <cfRule type="expression" dxfId="725" priority="726">
      <formula>ISBLANK(K334)</formula>
    </cfRule>
  </conditionalFormatting>
  <conditionalFormatting sqref="K338:K343">
    <cfRule type="expression" dxfId="724" priority="725">
      <formula>ISBLANK(K338)</formula>
    </cfRule>
  </conditionalFormatting>
  <conditionalFormatting sqref="K345">
    <cfRule type="expression" dxfId="723" priority="724">
      <formula>ISBLANK(K345)</formula>
    </cfRule>
  </conditionalFormatting>
  <conditionalFormatting sqref="K348:K349">
    <cfRule type="expression" dxfId="722" priority="723">
      <formula>ISBLANK(K348)</formula>
    </cfRule>
  </conditionalFormatting>
  <conditionalFormatting sqref="K351:K353">
    <cfRule type="expression" dxfId="721" priority="722">
      <formula>ISBLANK(K351)</formula>
    </cfRule>
  </conditionalFormatting>
  <conditionalFormatting sqref="K356:K364">
    <cfRule type="expression" dxfId="720" priority="721">
      <formula>ISBLANK(K356)</formula>
    </cfRule>
  </conditionalFormatting>
  <conditionalFormatting sqref="K370:K371">
    <cfRule type="expression" dxfId="719" priority="720">
      <formula>ISBLANK(K370)</formula>
    </cfRule>
  </conditionalFormatting>
  <conditionalFormatting sqref="K373:K377">
    <cfRule type="expression" dxfId="718" priority="719">
      <formula>ISBLANK(K373)</formula>
    </cfRule>
  </conditionalFormatting>
  <conditionalFormatting sqref="K379">
    <cfRule type="expression" dxfId="717" priority="718">
      <formula>ISBLANK(K379)</formula>
    </cfRule>
  </conditionalFormatting>
  <conditionalFormatting sqref="K381">
    <cfRule type="expression" dxfId="716" priority="717">
      <formula>ISBLANK(K381)</formula>
    </cfRule>
  </conditionalFormatting>
  <conditionalFormatting sqref="K383">
    <cfRule type="expression" dxfId="715" priority="716">
      <formula>ISBLANK(K383)</formula>
    </cfRule>
  </conditionalFormatting>
  <conditionalFormatting sqref="K385">
    <cfRule type="expression" dxfId="714" priority="715">
      <formula>ISBLANK(K385)</formula>
    </cfRule>
  </conditionalFormatting>
  <conditionalFormatting sqref="K387:K392">
    <cfRule type="expression" dxfId="713" priority="714">
      <formula>ISBLANK(K387)</formula>
    </cfRule>
  </conditionalFormatting>
  <conditionalFormatting sqref="K395:K402">
    <cfRule type="expression" dxfId="712" priority="713">
      <formula>ISBLANK(K395)</formula>
    </cfRule>
  </conditionalFormatting>
  <conditionalFormatting sqref="K404:K407">
    <cfRule type="expression" dxfId="711" priority="712">
      <formula>ISBLANK(K404)</formula>
    </cfRule>
  </conditionalFormatting>
  <conditionalFormatting sqref="K410">
    <cfRule type="expression" dxfId="710" priority="711">
      <formula>ISBLANK(K410)</formula>
    </cfRule>
  </conditionalFormatting>
  <conditionalFormatting sqref="K413:K422">
    <cfRule type="expression" dxfId="709" priority="710">
      <formula>ISBLANK(K413)</formula>
    </cfRule>
  </conditionalFormatting>
  <conditionalFormatting sqref="K426:K433">
    <cfRule type="expression" dxfId="708" priority="709">
      <formula>ISBLANK(K426)</formula>
    </cfRule>
  </conditionalFormatting>
  <conditionalFormatting sqref="K435:K440">
    <cfRule type="expression" dxfId="707" priority="708">
      <formula>ISBLANK(K435)</formula>
    </cfRule>
  </conditionalFormatting>
  <conditionalFormatting sqref="K443:K444">
    <cfRule type="expression" dxfId="706" priority="707">
      <formula>ISBLANK(K443)</formula>
    </cfRule>
  </conditionalFormatting>
  <conditionalFormatting sqref="K446:K449">
    <cfRule type="expression" dxfId="705" priority="706">
      <formula>ISBLANK(K446)</formula>
    </cfRule>
  </conditionalFormatting>
  <conditionalFormatting sqref="K451:K453">
    <cfRule type="expression" dxfId="704" priority="705">
      <formula>ISBLANK(K451)</formula>
    </cfRule>
  </conditionalFormatting>
  <conditionalFormatting sqref="K455:K457">
    <cfRule type="expression" dxfId="703" priority="704">
      <formula>ISBLANK(K455)</formula>
    </cfRule>
  </conditionalFormatting>
  <conditionalFormatting sqref="K462:K464">
    <cfRule type="expression" dxfId="702" priority="703">
      <formula>ISBLANK(K462)</formula>
    </cfRule>
  </conditionalFormatting>
  <conditionalFormatting sqref="K466:K481">
    <cfRule type="expression" dxfId="701" priority="702">
      <formula>ISBLANK(K466)</formula>
    </cfRule>
  </conditionalFormatting>
  <conditionalFormatting sqref="K483:K501">
    <cfRule type="expression" dxfId="700" priority="701">
      <formula>ISBLANK(K483)</formula>
    </cfRule>
  </conditionalFormatting>
  <conditionalFormatting sqref="K505:K507">
    <cfRule type="expression" dxfId="699" priority="700">
      <formula>ISBLANK(K505)</formula>
    </cfRule>
  </conditionalFormatting>
  <conditionalFormatting sqref="K514:K515">
    <cfRule type="expression" dxfId="698" priority="699">
      <formula>ISBLANK(K514)</formula>
    </cfRule>
  </conditionalFormatting>
  <conditionalFormatting sqref="K517">
    <cfRule type="expression" dxfId="697" priority="698">
      <formula>ISBLANK(K517)</formula>
    </cfRule>
  </conditionalFormatting>
  <conditionalFormatting sqref="K526:K530">
    <cfRule type="expression" dxfId="696" priority="697">
      <formula>ISBLANK(K526)</formula>
    </cfRule>
  </conditionalFormatting>
  <conditionalFormatting sqref="K533">
    <cfRule type="expression" dxfId="695" priority="696">
      <formula>ISBLANK(K533)</formula>
    </cfRule>
  </conditionalFormatting>
  <conditionalFormatting sqref="K538:K540">
    <cfRule type="expression" dxfId="694" priority="695">
      <formula>ISBLANK(K538)</formula>
    </cfRule>
  </conditionalFormatting>
  <conditionalFormatting sqref="K542:K546">
    <cfRule type="expression" dxfId="693" priority="694">
      <formula>ISBLANK(K542)</formula>
    </cfRule>
  </conditionalFormatting>
  <conditionalFormatting sqref="K549:K551">
    <cfRule type="expression" dxfId="692" priority="693">
      <formula>ISBLANK(K549)</formula>
    </cfRule>
  </conditionalFormatting>
  <conditionalFormatting sqref="K553">
    <cfRule type="expression" dxfId="691" priority="692">
      <formula>ISBLANK(K553)</formula>
    </cfRule>
  </conditionalFormatting>
  <conditionalFormatting sqref="K559:K560">
    <cfRule type="expression" dxfId="690" priority="691">
      <formula>ISBLANK(K559)</formula>
    </cfRule>
  </conditionalFormatting>
  <conditionalFormatting sqref="K565:K570">
    <cfRule type="expression" dxfId="689" priority="690">
      <formula>ISBLANK(K565)</formula>
    </cfRule>
  </conditionalFormatting>
  <conditionalFormatting sqref="K573:K579">
    <cfRule type="expression" dxfId="688" priority="689">
      <formula>ISBLANK(K573)</formula>
    </cfRule>
  </conditionalFormatting>
  <conditionalFormatting sqref="K582:K583">
    <cfRule type="expression" dxfId="687" priority="688">
      <formula>ISBLANK(K582)</formula>
    </cfRule>
  </conditionalFormatting>
  <conditionalFormatting sqref="K585:K586">
    <cfRule type="expression" dxfId="686" priority="687">
      <formula>ISBLANK(K585)</formula>
    </cfRule>
  </conditionalFormatting>
  <conditionalFormatting sqref="K590:K591">
    <cfRule type="expression" dxfId="685" priority="686">
      <formula>ISBLANK(K590)</formula>
    </cfRule>
  </conditionalFormatting>
  <conditionalFormatting sqref="K593:K598">
    <cfRule type="expression" dxfId="684" priority="685">
      <formula>ISBLANK(K593)</formula>
    </cfRule>
  </conditionalFormatting>
  <conditionalFormatting sqref="K603:K607">
    <cfRule type="expression" dxfId="683" priority="684">
      <formula>ISBLANK(K603)</formula>
    </cfRule>
  </conditionalFormatting>
  <conditionalFormatting sqref="K610:K617">
    <cfRule type="expression" dxfId="682" priority="683">
      <formula>ISBLANK(K610)</formula>
    </cfRule>
  </conditionalFormatting>
  <conditionalFormatting sqref="K619">
    <cfRule type="expression" dxfId="681" priority="682">
      <formula>ISBLANK(K619)</formula>
    </cfRule>
  </conditionalFormatting>
  <conditionalFormatting sqref="K621:K622">
    <cfRule type="expression" dxfId="680" priority="681">
      <formula>ISBLANK(K621)</formula>
    </cfRule>
  </conditionalFormatting>
  <conditionalFormatting sqref="K624:K627">
    <cfRule type="expression" dxfId="679" priority="680">
      <formula>ISBLANK(K624)</formula>
    </cfRule>
  </conditionalFormatting>
  <conditionalFormatting sqref="K633">
    <cfRule type="expression" dxfId="678" priority="679">
      <formula>ISBLANK(K633)</formula>
    </cfRule>
  </conditionalFormatting>
  <conditionalFormatting sqref="K637:K638">
    <cfRule type="expression" dxfId="677" priority="678">
      <formula>ISBLANK(K637)</formula>
    </cfRule>
  </conditionalFormatting>
  <conditionalFormatting sqref="K643:K647">
    <cfRule type="expression" dxfId="676" priority="677">
      <formula>ISBLANK(K643)</formula>
    </cfRule>
  </conditionalFormatting>
  <conditionalFormatting sqref="K649:K650">
    <cfRule type="expression" dxfId="675" priority="676">
      <formula>ISBLANK(K649)</formula>
    </cfRule>
  </conditionalFormatting>
  <conditionalFormatting sqref="K652">
    <cfRule type="expression" dxfId="674" priority="675">
      <formula>ISBLANK(K652)</formula>
    </cfRule>
  </conditionalFormatting>
  <conditionalFormatting sqref="K654">
    <cfRule type="expression" dxfId="673" priority="674">
      <formula>ISBLANK(K654)</formula>
    </cfRule>
  </conditionalFormatting>
  <conditionalFormatting sqref="K656:K658">
    <cfRule type="expression" dxfId="672" priority="673">
      <formula>ISBLANK(K656)</formula>
    </cfRule>
  </conditionalFormatting>
  <conditionalFormatting sqref="K660:K666">
    <cfRule type="expression" dxfId="671" priority="672">
      <formula>ISBLANK(K660)</formula>
    </cfRule>
  </conditionalFormatting>
  <conditionalFormatting sqref="K668">
    <cfRule type="expression" dxfId="670" priority="671">
      <formula>ISBLANK(K668)</formula>
    </cfRule>
  </conditionalFormatting>
  <conditionalFormatting sqref="K676:K680">
    <cfRule type="expression" dxfId="669" priority="670">
      <formula>ISBLANK(K676)</formula>
    </cfRule>
  </conditionalFormatting>
  <conditionalFormatting sqref="K682:K689">
    <cfRule type="expression" dxfId="668" priority="669">
      <formula>ISBLANK(K682)</formula>
    </cfRule>
  </conditionalFormatting>
  <conditionalFormatting sqref="K691:K692">
    <cfRule type="expression" dxfId="667" priority="668">
      <formula>ISBLANK(K691)</formula>
    </cfRule>
  </conditionalFormatting>
  <conditionalFormatting sqref="K702">
    <cfRule type="expression" dxfId="666" priority="667">
      <formula>ISBLANK(K702)</formula>
    </cfRule>
  </conditionalFormatting>
  <conditionalFormatting sqref="K704">
    <cfRule type="expression" dxfId="665" priority="666">
      <formula>ISBLANK(K704)</formula>
    </cfRule>
  </conditionalFormatting>
  <conditionalFormatting sqref="K709">
    <cfRule type="expression" dxfId="664" priority="665">
      <formula>ISBLANK(K709)</formula>
    </cfRule>
  </conditionalFormatting>
  <conditionalFormatting sqref="K712:K713">
    <cfRule type="expression" dxfId="663" priority="664">
      <formula>ISBLANK(K712)</formula>
    </cfRule>
  </conditionalFormatting>
  <conditionalFormatting sqref="K718">
    <cfRule type="expression" dxfId="662" priority="663">
      <formula>ISBLANK(K718)</formula>
    </cfRule>
  </conditionalFormatting>
  <conditionalFormatting sqref="K721">
    <cfRule type="expression" dxfId="661" priority="662">
      <formula>ISBLANK(K721)</formula>
    </cfRule>
  </conditionalFormatting>
  <conditionalFormatting sqref="K724:K725">
    <cfRule type="expression" dxfId="660" priority="661">
      <formula>ISBLANK(K724)</formula>
    </cfRule>
  </conditionalFormatting>
  <conditionalFormatting sqref="K727">
    <cfRule type="expression" dxfId="659" priority="660">
      <formula>ISBLANK(K727)</formula>
    </cfRule>
  </conditionalFormatting>
  <conditionalFormatting sqref="K731:K732">
    <cfRule type="expression" dxfId="658" priority="659">
      <formula>ISBLANK(K731)</formula>
    </cfRule>
  </conditionalFormatting>
  <conditionalFormatting sqref="K735:K739">
    <cfRule type="expression" dxfId="657" priority="658">
      <formula>ISBLANK(K735)</formula>
    </cfRule>
  </conditionalFormatting>
  <conditionalFormatting sqref="K741">
    <cfRule type="expression" dxfId="656" priority="657">
      <formula>ISBLANK(K741)</formula>
    </cfRule>
  </conditionalFormatting>
  <conditionalFormatting sqref="K745">
    <cfRule type="expression" dxfId="655" priority="656">
      <formula>ISBLANK(K745)</formula>
    </cfRule>
  </conditionalFormatting>
  <conditionalFormatting sqref="K751:K753">
    <cfRule type="expression" dxfId="654" priority="655">
      <formula>ISBLANK(K751)</formula>
    </cfRule>
  </conditionalFormatting>
  <conditionalFormatting sqref="K756">
    <cfRule type="expression" dxfId="653" priority="654">
      <formula>ISBLANK(K756)</formula>
    </cfRule>
  </conditionalFormatting>
  <conditionalFormatting sqref="K758">
    <cfRule type="expression" dxfId="652" priority="653">
      <formula>ISBLANK(K758)</formula>
    </cfRule>
  </conditionalFormatting>
  <conditionalFormatting sqref="K760:K763">
    <cfRule type="expression" dxfId="651" priority="652">
      <formula>ISBLANK(K760)</formula>
    </cfRule>
  </conditionalFormatting>
  <conditionalFormatting sqref="K766">
    <cfRule type="expression" dxfId="650" priority="651">
      <formula>ISBLANK(K766)</formula>
    </cfRule>
  </conditionalFormatting>
  <conditionalFormatting sqref="K768">
    <cfRule type="expression" dxfId="649" priority="650">
      <formula>ISBLANK(K768)</formula>
    </cfRule>
  </conditionalFormatting>
  <conditionalFormatting sqref="K770">
    <cfRule type="expression" dxfId="648" priority="649">
      <formula>ISBLANK(K770)</formula>
    </cfRule>
  </conditionalFormatting>
  <conditionalFormatting sqref="K772:K779">
    <cfRule type="expression" dxfId="647" priority="648">
      <formula>ISBLANK(K772)</formula>
    </cfRule>
  </conditionalFormatting>
  <conditionalFormatting sqref="K781:K789">
    <cfRule type="expression" dxfId="646" priority="647">
      <formula>ISBLANK(K781)</formula>
    </cfRule>
  </conditionalFormatting>
  <conditionalFormatting sqref="K793">
    <cfRule type="expression" dxfId="645" priority="646">
      <formula>ISBLANK(K793)</formula>
    </cfRule>
  </conditionalFormatting>
  <conditionalFormatting sqref="K796:K798">
    <cfRule type="expression" dxfId="644" priority="645">
      <formula>ISBLANK(K796)</formula>
    </cfRule>
  </conditionalFormatting>
  <conditionalFormatting sqref="K802">
    <cfRule type="expression" dxfId="643" priority="644">
      <formula>ISBLANK(K802)</formula>
    </cfRule>
  </conditionalFormatting>
  <conditionalFormatting sqref="K804:K805">
    <cfRule type="expression" dxfId="642" priority="643">
      <formula>ISBLANK(K804)</formula>
    </cfRule>
  </conditionalFormatting>
  <conditionalFormatting sqref="K807:K814">
    <cfRule type="expression" dxfId="641" priority="642">
      <formula>ISBLANK(K807)</formula>
    </cfRule>
  </conditionalFormatting>
  <conditionalFormatting sqref="K816:K820">
    <cfRule type="expression" dxfId="640" priority="641">
      <formula>ISBLANK(K816)</formula>
    </cfRule>
  </conditionalFormatting>
  <conditionalFormatting sqref="K823:K825">
    <cfRule type="expression" dxfId="639" priority="640">
      <formula>ISBLANK(K823)</formula>
    </cfRule>
  </conditionalFormatting>
  <conditionalFormatting sqref="K827:K838">
    <cfRule type="expression" dxfId="638" priority="639">
      <formula>ISBLANK(K827)</formula>
    </cfRule>
  </conditionalFormatting>
  <conditionalFormatting sqref="K841:K850">
    <cfRule type="expression" dxfId="637" priority="638">
      <formula>ISBLANK(K841)</formula>
    </cfRule>
  </conditionalFormatting>
  <conditionalFormatting sqref="K852">
    <cfRule type="expression" dxfId="636" priority="637">
      <formula>ISBLANK(K852)</formula>
    </cfRule>
  </conditionalFormatting>
  <conditionalFormatting sqref="K855:K856">
    <cfRule type="expression" dxfId="635" priority="636">
      <formula>ISBLANK(K855)</formula>
    </cfRule>
  </conditionalFormatting>
  <conditionalFormatting sqref="K858">
    <cfRule type="expression" dxfId="634" priority="635">
      <formula>ISBLANK(K858)</formula>
    </cfRule>
  </conditionalFormatting>
  <conditionalFormatting sqref="K860">
    <cfRule type="expression" dxfId="633" priority="634">
      <formula>ISBLANK(K860)</formula>
    </cfRule>
  </conditionalFormatting>
  <conditionalFormatting sqref="K865:K876">
    <cfRule type="expression" dxfId="632" priority="633">
      <formula>ISBLANK(K865)</formula>
    </cfRule>
  </conditionalFormatting>
  <conditionalFormatting sqref="K880:K884">
    <cfRule type="expression" dxfId="631" priority="632">
      <formula>ISBLANK(K880)</formula>
    </cfRule>
  </conditionalFormatting>
  <conditionalFormatting sqref="K886">
    <cfRule type="expression" dxfId="630" priority="631">
      <formula>ISBLANK(K886)</formula>
    </cfRule>
  </conditionalFormatting>
  <conditionalFormatting sqref="K888:K901">
    <cfRule type="expression" dxfId="629" priority="630">
      <formula>ISBLANK(K888)</formula>
    </cfRule>
  </conditionalFormatting>
  <conditionalFormatting sqref="K905:K926">
    <cfRule type="expression" dxfId="628" priority="629">
      <formula>ISBLANK(K905)</formula>
    </cfRule>
  </conditionalFormatting>
  <conditionalFormatting sqref="K928:K936">
    <cfRule type="expression" dxfId="627" priority="628">
      <formula>ISBLANK(K928)</formula>
    </cfRule>
  </conditionalFormatting>
  <conditionalFormatting sqref="K939:K954">
    <cfRule type="expression" dxfId="626" priority="627">
      <formula>ISBLANK(K939)</formula>
    </cfRule>
  </conditionalFormatting>
  <conditionalFormatting sqref="K956:K959">
    <cfRule type="expression" dxfId="625" priority="626">
      <formula>ISBLANK(K956)</formula>
    </cfRule>
  </conditionalFormatting>
  <conditionalFormatting sqref="K961:K983">
    <cfRule type="expression" dxfId="624" priority="625">
      <formula>ISBLANK(K961)</formula>
    </cfRule>
  </conditionalFormatting>
  <conditionalFormatting sqref="K988:K992">
    <cfRule type="expression" dxfId="623" priority="624">
      <formula>ISBLANK(K988)</formula>
    </cfRule>
  </conditionalFormatting>
  <conditionalFormatting sqref="K994:K1001">
    <cfRule type="expression" dxfId="622" priority="623">
      <formula>ISBLANK(K994)</formula>
    </cfRule>
  </conditionalFormatting>
  <conditionalFormatting sqref="K1003:K1009">
    <cfRule type="expression" dxfId="621" priority="622">
      <formula>ISBLANK(K1003)</formula>
    </cfRule>
  </conditionalFormatting>
  <conditionalFormatting sqref="K1011:K1013">
    <cfRule type="expression" dxfId="620" priority="621">
      <formula>ISBLANK(K1011)</formula>
    </cfRule>
  </conditionalFormatting>
  <conditionalFormatting sqref="K1015:K1031">
    <cfRule type="expression" dxfId="619" priority="620">
      <formula>ISBLANK(K1015)</formula>
    </cfRule>
  </conditionalFormatting>
  <conditionalFormatting sqref="K1033:K1035">
    <cfRule type="expression" dxfId="618" priority="619">
      <formula>ISBLANK(K1033)</formula>
    </cfRule>
  </conditionalFormatting>
  <conditionalFormatting sqref="K1037:K1044">
    <cfRule type="expression" dxfId="617" priority="618">
      <formula>ISBLANK(K1037)</formula>
    </cfRule>
  </conditionalFormatting>
  <conditionalFormatting sqref="K1140">
    <cfRule type="expression" dxfId="616" priority="617">
      <formula>ISBLANK(K1140)</formula>
    </cfRule>
  </conditionalFormatting>
  <conditionalFormatting sqref="K1142:K1159">
    <cfRule type="expression" dxfId="615" priority="616">
      <formula>ISBLANK(K1142)</formula>
    </cfRule>
  </conditionalFormatting>
  <conditionalFormatting sqref="K1161:K1165">
    <cfRule type="expression" dxfId="614" priority="615">
      <formula>ISBLANK(K1161)</formula>
    </cfRule>
  </conditionalFormatting>
  <conditionalFormatting sqref="K1169:K1171">
    <cfRule type="expression" dxfId="613" priority="614">
      <formula>ISBLANK(K1169)</formula>
    </cfRule>
  </conditionalFormatting>
  <conditionalFormatting sqref="K1175:K1186">
    <cfRule type="expression" dxfId="612" priority="613">
      <formula>ISBLANK(K1175)</formula>
    </cfRule>
  </conditionalFormatting>
  <conditionalFormatting sqref="K1188:K1192">
    <cfRule type="expression" dxfId="611" priority="612">
      <formula>ISBLANK(K1188)</formula>
    </cfRule>
  </conditionalFormatting>
  <conditionalFormatting sqref="K1195:K1244">
    <cfRule type="expression" dxfId="610" priority="611">
      <formula>ISBLANK(K1195)</formula>
    </cfRule>
  </conditionalFormatting>
  <conditionalFormatting sqref="K1252:K1301">
    <cfRule type="expression" dxfId="609" priority="610">
      <formula>ISBLANK(K1252)</formula>
    </cfRule>
  </conditionalFormatting>
  <conditionalFormatting sqref="K1303:K1308">
    <cfRule type="expression" dxfId="608" priority="609">
      <formula>ISBLANK(K1303)</formula>
    </cfRule>
  </conditionalFormatting>
  <conditionalFormatting sqref="K1310:K1317">
    <cfRule type="expression" dxfId="607" priority="608">
      <formula>ISBLANK(K1310)</formula>
    </cfRule>
  </conditionalFormatting>
  <conditionalFormatting sqref="K1319:K1324">
    <cfRule type="expression" dxfId="606" priority="607">
      <formula>ISBLANK(K1319)</formula>
    </cfRule>
  </conditionalFormatting>
  <conditionalFormatting sqref="K1326:K1331">
    <cfRule type="expression" dxfId="605" priority="606">
      <formula>ISBLANK(K1326)</formula>
    </cfRule>
  </conditionalFormatting>
  <conditionalFormatting sqref="K1333:K1417">
    <cfRule type="expression" dxfId="604" priority="605">
      <formula>ISBLANK(K1333)</formula>
    </cfRule>
  </conditionalFormatting>
  <conditionalFormatting sqref="K1443">
    <cfRule type="expression" dxfId="603" priority="604">
      <formula>ISBLANK(K1443)</formula>
    </cfRule>
  </conditionalFormatting>
  <conditionalFormatting sqref="K1448:K1505">
    <cfRule type="expression" dxfId="602" priority="603">
      <formula>ISBLANK(K1448)</formula>
    </cfRule>
  </conditionalFormatting>
  <conditionalFormatting sqref="K1507:K1512">
    <cfRule type="expression" dxfId="601" priority="602">
      <formula>ISBLANK(K1507)</formula>
    </cfRule>
  </conditionalFormatting>
  <conditionalFormatting sqref="K1514:K1594">
    <cfRule type="expression" dxfId="600" priority="601">
      <formula>ISBLANK(K1514)</formula>
    </cfRule>
  </conditionalFormatting>
  <conditionalFormatting sqref="K1639">
    <cfRule type="expression" dxfId="599" priority="600">
      <formula>ISBLANK(K1639)</formula>
    </cfRule>
  </conditionalFormatting>
  <conditionalFormatting sqref="K1667:K1668">
    <cfRule type="expression" dxfId="598" priority="599">
      <formula>ISBLANK(K1667)</formula>
    </cfRule>
  </conditionalFormatting>
  <conditionalFormatting sqref="K1682:K1683">
    <cfRule type="expression" dxfId="597" priority="598">
      <formula>ISBLANK(K1682)</formula>
    </cfRule>
  </conditionalFormatting>
  <conditionalFormatting sqref="K1701:K1702">
    <cfRule type="expression" dxfId="596" priority="597">
      <formula>ISBLANK(K1701)</formula>
    </cfRule>
  </conditionalFormatting>
  <conditionalFormatting sqref="K1707">
    <cfRule type="expression" dxfId="595" priority="596">
      <formula>ISBLANK(K1707)</formula>
    </cfRule>
  </conditionalFormatting>
  <conditionalFormatting sqref="K1714">
    <cfRule type="expression" dxfId="594" priority="595">
      <formula>ISBLANK(K1714)</formula>
    </cfRule>
  </conditionalFormatting>
  <conditionalFormatting sqref="K1726">
    <cfRule type="expression" dxfId="593" priority="594">
      <formula>ISBLANK(K1726)</formula>
    </cfRule>
  </conditionalFormatting>
  <conditionalFormatting sqref="K1729">
    <cfRule type="expression" dxfId="592" priority="593">
      <formula>ISBLANK(K1729)</formula>
    </cfRule>
  </conditionalFormatting>
  <conditionalFormatting sqref="K1750:K1751">
    <cfRule type="expression" dxfId="591" priority="592">
      <formula>ISBLANK(K1750)</formula>
    </cfRule>
  </conditionalFormatting>
  <conditionalFormatting sqref="K1761">
    <cfRule type="expression" dxfId="590" priority="591">
      <formula>ISBLANK(K1761)</formula>
    </cfRule>
  </conditionalFormatting>
  <conditionalFormatting sqref="K1771">
    <cfRule type="expression" dxfId="589" priority="590">
      <formula>ISBLANK(K1771)</formula>
    </cfRule>
  </conditionalFormatting>
  <conditionalFormatting sqref="K1783">
    <cfRule type="expression" dxfId="588" priority="589">
      <formula>ISBLANK(K1783)</formula>
    </cfRule>
  </conditionalFormatting>
  <conditionalFormatting sqref="K1875:K1905">
    <cfRule type="expression" dxfId="587" priority="588">
      <formula>ISBLANK(K1875)</formula>
    </cfRule>
  </conditionalFormatting>
  <conditionalFormatting sqref="K1906:K1909">
    <cfRule type="expression" dxfId="586" priority="587">
      <formula>ISBLANK(K1906)</formula>
    </cfRule>
  </conditionalFormatting>
  <conditionalFormatting sqref="K1910:K1917">
    <cfRule type="expression" dxfId="585" priority="586">
      <formula>ISBLANK(K1910)</formula>
    </cfRule>
  </conditionalFormatting>
  <conditionalFormatting sqref="E1:E1874 E1918:E1945">
    <cfRule type="expression" dxfId="584" priority="585">
      <formula>ISBLANK(E1)</formula>
    </cfRule>
  </conditionalFormatting>
  <conditionalFormatting sqref="E1875:E1905">
    <cfRule type="expression" dxfId="583" priority="584">
      <formula>ISBLANK(E1875)</formula>
    </cfRule>
  </conditionalFormatting>
  <conditionalFormatting sqref="E1906:E1909">
    <cfRule type="expression" dxfId="582" priority="583">
      <formula>ISBLANK(E1906)</formula>
    </cfRule>
  </conditionalFormatting>
  <conditionalFormatting sqref="E1910:E1917">
    <cfRule type="expression" dxfId="581" priority="582">
      <formula>ISBLANK(E1910)</formula>
    </cfRule>
  </conditionalFormatting>
  <conditionalFormatting sqref="J1:J17 J19:J93 J96:J102 J104:J117 J120:J123 J125:J137 J139 J147:J150 J154 J156:J157 J163:J164 J168 J174:J175 J178 J186 J191 J198:J199 J204:J205 J209:J210 J234:J235 J241 J243 J246 J249 J255:J256 J258:J259 J261:J269 J271 J273:J275 J278 J280 J287 J303 J305:J308 J313 J317 J321:J322 J324:J330 J333 J335:J337 J344 J346:J347 J350 J352:J355 J365:J369 J371:J372 J378 J380 J382 J384:J386 J391 J393:J394 J403:J404 J408:J409 J411:J417 J423:J425 J434 J441:J442 J445 J450 J454 J458:J461 J465 J482 J493 J499 J502:J504 J508:J513 J516 J518:J525 J530:J532 J534:J537 J541 J547:J548 J552:J558 J561:J564 J571:J572 J575 J580:J582 J584 J587:J589 J592 J599:J602 J608:J609 J614:J616 J618 J620 J623 J626 J628:J632 J634:J637 J639:J642 J648 J651 J653 J655:J656 J659:J661 J667 J669:J675 J681 J690 J693:J701 J703 J705:J708 J710:J711 J714:J717 J719:J720 J722:J723 J726 J728:J730 J733:J734 J740 J742:J744 J746:J750 J754:J755 J757 J759 J764:J765 J767 J769 J771 J780 J785:J786 J790:J792 J794:J795 J799:J801 J803 J806 J811 J815 J821:J822 J826 J831 J837:J840 J843 J851 J853:J854 J857 J859:J864 J872 J874 J877:J879 J882 J884:J885 J887:J888 J890 J900 J902:J904 J922 J927 J937:J938 J955 J960 J984:J987 J993 J1002 J1010 J1014 J1020 J1032 J1036 J1045:J1139 J1141 J1160 J1166:J1168 J1172:J1174 J1187 J1193:J1194 J1245:J1251 J1302 J1309 J1318 J1325 J1332 J1418:J1442 J1444:J1447 J1506 J1513 J1572 J1595:J1638 J1640:J1666 J1669:J1681 J1684:J1700 J1703:J1706 J1708:J1713 J1715:J1725 J1727:J1728 J1730:J1749 J1752:J1760 J1762:J1770 J1772:J1782 J1784:J1874 J1918:J1945">
    <cfRule type="expression" dxfId="580" priority="581">
      <formula>ISBLANK(J1)</formula>
    </cfRule>
  </conditionalFormatting>
  <conditionalFormatting sqref="J18">
    <cfRule type="expression" dxfId="579" priority="580">
      <formula>ISBLANK(J18)</formula>
    </cfRule>
  </conditionalFormatting>
  <conditionalFormatting sqref="J94:J95">
    <cfRule type="expression" dxfId="578" priority="579">
      <formula>ISBLANK(J94)</formula>
    </cfRule>
  </conditionalFormatting>
  <conditionalFormatting sqref="J103">
    <cfRule type="expression" dxfId="577" priority="578">
      <formula>ISBLANK(J103)</formula>
    </cfRule>
  </conditionalFormatting>
  <conditionalFormatting sqref="J118:J119">
    <cfRule type="expression" dxfId="576" priority="577">
      <formula>ISBLANK(J118)</formula>
    </cfRule>
  </conditionalFormatting>
  <conditionalFormatting sqref="J124">
    <cfRule type="expression" dxfId="575" priority="576">
      <formula>ISBLANK(J124)</formula>
    </cfRule>
  </conditionalFormatting>
  <conditionalFormatting sqref="J138">
    <cfRule type="expression" dxfId="574" priority="575">
      <formula>ISBLANK(J138)</formula>
    </cfRule>
  </conditionalFormatting>
  <conditionalFormatting sqref="J140:J146">
    <cfRule type="expression" dxfId="573" priority="574">
      <formula>ISBLANK(J140)</formula>
    </cfRule>
  </conditionalFormatting>
  <conditionalFormatting sqref="J151:J153">
    <cfRule type="expression" dxfId="572" priority="573">
      <formula>ISBLANK(J151)</formula>
    </cfRule>
  </conditionalFormatting>
  <conditionalFormatting sqref="J155">
    <cfRule type="expression" dxfId="571" priority="572">
      <formula>ISBLANK(J155)</formula>
    </cfRule>
  </conditionalFormatting>
  <conditionalFormatting sqref="J158:J162">
    <cfRule type="expression" dxfId="570" priority="571">
      <formula>ISBLANK(J158)</formula>
    </cfRule>
  </conditionalFormatting>
  <conditionalFormatting sqref="J165:J167">
    <cfRule type="expression" dxfId="569" priority="570">
      <formula>ISBLANK(J165)</formula>
    </cfRule>
  </conditionalFormatting>
  <conditionalFormatting sqref="J169:J173">
    <cfRule type="expression" dxfId="568" priority="569">
      <formula>ISBLANK(J169)</formula>
    </cfRule>
  </conditionalFormatting>
  <conditionalFormatting sqref="J176:J177">
    <cfRule type="expression" dxfId="567" priority="568">
      <formula>ISBLANK(J176)</formula>
    </cfRule>
  </conditionalFormatting>
  <conditionalFormatting sqref="J179:J185">
    <cfRule type="expression" dxfId="566" priority="567">
      <formula>ISBLANK(J179)</formula>
    </cfRule>
  </conditionalFormatting>
  <conditionalFormatting sqref="J187:J190">
    <cfRule type="expression" dxfId="565" priority="566">
      <formula>ISBLANK(J187)</formula>
    </cfRule>
  </conditionalFormatting>
  <conditionalFormatting sqref="J192:J197">
    <cfRule type="expression" dxfId="564" priority="565">
      <formula>ISBLANK(J192)</formula>
    </cfRule>
  </conditionalFormatting>
  <conditionalFormatting sqref="J200:J203">
    <cfRule type="expression" dxfId="563" priority="564">
      <formula>ISBLANK(J200)</formula>
    </cfRule>
  </conditionalFormatting>
  <conditionalFormatting sqref="J206:J208">
    <cfRule type="expression" dxfId="562" priority="563">
      <formula>ISBLANK(J206)</formula>
    </cfRule>
  </conditionalFormatting>
  <conditionalFormatting sqref="J211:J233">
    <cfRule type="expression" dxfId="561" priority="562">
      <formula>ISBLANK(J211)</formula>
    </cfRule>
  </conditionalFormatting>
  <conditionalFormatting sqref="J236:J240">
    <cfRule type="expression" dxfId="560" priority="561">
      <formula>ISBLANK(J236)</formula>
    </cfRule>
  </conditionalFormatting>
  <conditionalFormatting sqref="J242">
    <cfRule type="expression" dxfId="559" priority="560">
      <formula>ISBLANK(J242)</formula>
    </cfRule>
  </conditionalFormatting>
  <conditionalFormatting sqref="J244:J245">
    <cfRule type="expression" dxfId="558" priority="559">
      <formula>ISBLANK(J244)</formula>
    </cfRule>
  </conditionalFormatting>
  <conditionalFormatting sqref="J247:J248">
    <cfRule type="expression" dxfId="557" priority="558">
      <formula>ISBLANK(J247)</formula>
    </cfRule>
  </conditionalFormatting>
  <conditionalFormatting sqref="J250:J254">
    <cfRule type="expression" dxfId="556" priority="557">
      <formula>ISBLANK(J250)</formula>
    </cfRule>
  </conditionalFormatting>
  <conditionalFormatting sqref="J257">
    <cfRule type="expression" dxfId="555" priority="556">
      <formula>ISBLANK(J257)</formula>
    </cfRule>
  </conditionalFormatting>
  <conditionalFormatting sqref="J260">
    <cfRule type="expression" dxfId="554" priority="555">
      <formula>ISBLANK(J260)</formula>
    </cfRule>
  </conditionalFormatting>
  <conditionalFormatting sqref="J270">
    <cfRule type="expression" dxfId="553" priority="554">
      <formula>ISBLANK(J270)</formula>
    </cfRule>
  </conditionalFormatting>
  <conditionalFormatting sqref="J272">
    <cfRule type="expression" dxfId="552" priority="553">
      <formula>ISBLANK(J272)</formula>
    </cfRule>
  </conditionalFormatting>
  <conditionalFormatting sqref="J276:J277">
    <cfRule type="expression" dxfId="551" priority="552">
      <formula>ISBLANK(J276)</formula>
    </cfRule>
  </conditionalFormatting>
  <conditionalFormatting sqref="J279">
    <cfRule type="expression" dxfId="550" priority="551">
      <formula>ISBLANK(J279)</formula>
    </cfRule>
  </conditionalFormatting>
  <conditionalFormatting sqref="J281:J286">
    <cfRule type="expression" dxfId="549" priority="550">
      <formula>ISBLANK(J281)</formula>
    </cfRule>
  </conditionalFormatting>
  <conditionalFormatting sqref="J288:J302">
    <cfRule type="expression" dxfId="548" priority="549">
      <formula>ISBLANK(J288)</formula>
    </cfRule>
  </conditionalFormatting>
  <conditionalFormatting sqref="J304">
    <cfRule type="expression" dxfId="547" priority="548">
      <formula>ISBLANK(J304)</formula>
    </cfRule>
  </conditionalFormatting>
  <conditionalFormatting sqref="J309:J312">
    <cfRule type="expression" dxfId="546" priority="547">
      <formula>ISBLANK(J309)</formula>
    </cfRule>
  </conditionalFormatting>
  <conditionalFormatting sqref="J314:J316">
    <cfRule type="expression" dxfId="545" priority="546">
      <formula>ISBLANK(J314)</formula>
    </cfRule>
  </conditionalFormatting>
  <conditionalFormatting sqref="J318:J320">
    <cfRule type="expression" dxfId="544" priority="545">
      <formula>ISBLANK(J318)</formula>
    </cfRule>
  </conditionalFormatting>
  <conditionalFormatting sqref="J323">
    <cfRule type="expression" dxfId="543" priority="544">
      <formula>ISBLANK(J323)</formula>
    </cfRule>
  </conditionalFormatting>
  <conditionalFormatting sqref="J331:J332">
    <cfRule type="expression" dxfId="542" priority="543">
      <formula>ISBLANK(J331)</formula>
    </cfRule>
  </conditionalFormatting>
  <conditionalFormatting sqref="J334">
    <cfRule type="expression" dxfId="541" priority="542">
      <formula>ISBLANK(J334)</formula>
    </cfRule>
  </conditionalFormatting>
  <conditionalFormatting sqref="J338:J343">
    <cfRule type="expression" dxfId="540" priority="541">
      <formula>ISBLANK(J338)</formula>
    </cfRule>
  </conditionalFormatting>
  <conditionalFormatting sqref="J345">
    <cfRule type="expression" dxfId="539" priority="540">
      <formula>ISBLANK(J345)</formula>
    </cfRule>
  </conditionalFormatting>
  <conditionalFormatting sqref="J348:J349">
    <cfRule type="expression" dxfId="538" priority="539">
      <formula>ISBLANK(J348)</formula>
    </cfRule>
  </conditionalFormatting>
  <conditionalFormatting sqref="J351">
    <cfRule type="expression" dxfId="537" priority="538">
      <formula>ISBLANK(J351)</formula>
    </cfRule>
  </conditionalFormatting>
  <conditionalFormatting sqref="J356:J364">
    <cfRule type="expression" dxfId="536" priority="537">
      <formula>ISBLANK(J356)</formula>
    </cfRule>
  </conditionalFormatting>
  <conditionalFormatting sqref="J370">
    <cfRule type="expression" dxfId="535" priority="536">
      <formula>ISBLANK(J370)</formula>
    </cfRule>
  </conditionalFormatting>
  <conditionalFormatting sqref="J373:J377">
    <cfRule type="expression" dxfId="534" priority="535">
      <formula>ISBLANK(J373)</formula>
    </cfRule>
  </conditionalFormatting>
  <conditionalFormatting sqref="J379">
    <cfRule type="expression" dxfId="533" priority="534">
      <formula>ISBLANK(J379)</formula>
    </cfRule>
  </conditionalFormatting>
  <conditionalFormatting sqref="J381">
    <cfRule type="expression" dxfId="532" priority="533">
      <formula>ISBLANK(J381)</formula>
    </cfRule>
  </conditionalFormatting>
  <conditionalFormatting sqref="J383">
    <cfRule type="expression" dxfId="531" priority="532">
      <formula>ISBLANK(J383)</formula>
    </cfRule>
  </conditionalFormatting>
  <conditionalFormatting sqref="J387:J390">
    <cfRule type="expression" dxfId="530" priority="531">
      <formula>ISBLANK(J387)</formula>
    </cfRule>
  </conditionalFormatting>
  <conditionalFormatting sqref="J392">
    <cfRule type="expression" dxfId="529" priority="530">
      <formula>ISBLANK(J392)</formula>
    </cfRule>
  </conditionalFormatting>
  <conditionalFormatting sqref="J395:J402">
    <cfRule type="expression" dxfId="528" priority="529">
      <formula>ISBLANK(J395)</formula>
    </cfRule>
  </conditionalFormatting>
  <conditionalFormatting sqref="J405:J407">
    <cfRule type="expression" dxfId="527" priority="528">
      <formula>ISBLANK(J405)</formula>
    </cfRule>
  </conditionalFormatting>
  <conditionalFormatting sqref="J410">
    <cfRule type="expression" dxfId="526" priority="527">
      <formula>ISBLANK(J410)</formula>
    </cfRule>
  </conditionalFormatting>
  <conditionalFormatting sqref="J418:J422">
    <cfRule type="expression" dxfId="525" priority="526">
      <formula>ISBLANK(J418)</formula>
    </cfRule>
  </conditionalFormatting>
  <conditionalFormatting sqref="J426:J433">
    <cfRule type="expression" dxfId="524" priority="525">
      <formula>ISBLANK(J426)</formula>
    </cfRule>
  </conditionalFormatting>
  <conditionalFormatting sqref="J435:J440">
    <cfRule type="expression" dxfId="523" priority="524">
      <formula>ISBLANK(J435)</formula>
    </cfRule>
  </conditionalFormatting>
  <conditionalFormatting sqref="J443:J444">
    <cfRule type="expression" dxfId="522" priority="523">
      <formula>ISBLANK(J443)</formula>
    </cfRule>
  </conditionalFormatting>
  <conditionalFormatting sqref="J446:J449">
    <cfRule type="expression" dxfId="521" priority="522">
      <formula>ISBLANK(J446)</formula>
    </cfRule>
  </conditionalFormatting>
  <conditionalFormatting sqref="J451:J453">
    <cfRule type="expression" dxfId="520" priority="521">
      <formula>ISBLANK(J451)</formula>
    </cfRule>
  </conditionalFormatting>
  <conditionalFormatting sqref="J455:J457">
    <cfRule type="expression" dxfId="519" priority="520">
      <formula>ISBLANK(J455)</formula>
    </cfRule>
  </conditionalFormatting>
  <conditionalFormatting sqref="J462:J464">
    <cfRule type="expression" dxfId="518" priority="519">
      <formula>ISBLANK(J462)</formula>
    </cfRule>
  </conditionalFormatting>
  <conditionalFormatting sqref="J466:J481">
    <cfRule type="expression" dxfId="517" priority="518">
      <formula>ISBLANK(J466)</formula>
    </cfRule>
  </conditionalFormatting>
  <conditionalFormatting sqref="J483:J492">
    <cfRule type="expression" dxfId="516" priority="517">
      <formula>ISBLANK(J483)</formula>
    </cfRule>
  </conditionalFormatting>
  <conditionalFormatting sqref="J494:J498">
    <cfRule type="expression" dxfId="515" priority="516">
      <formula>ISBLANK(J494)</formula>
    </cfRule>
  </conditionalFormatting>
  <conditionalFormatting sqref="J500:J501">
    <cfRule type="expression" dxfId="514" priority="515">
      <formula>ISBLANK(J500)</formula>
    </cfRule>
  </conditionalFormatting>
  <conditionalFormatting sqref="J505:J507">
    <cfRule type="expression" dxfId="513" priority="514">
      <formula>ISBLANK(J505)</formula>
    </cfRule>
  </conditionalFormatting>
  <conditionalFormatting sqref="J514:J515">
    <cfRule type="expression" dxfId="512" priority="513">
      <formula>ISBLANK(J514)</formula>
    </cfRule>
  </conditionalFormatting>
  <conditionalFormatting sqref="J517">
    <cfRule type="expression" dxfId="511" priority="512">
      <formula>ISBLANK(J517)</formula>
    </cfRule>
  </conditionalFormatting>
  <conditionalFormatting sqref="J526:J529">
    <cfRule type="expression" dxfId="510" priority="511">
      <formula>ISBLANK(J526)</formula>
    </cfRule>
  </conditionalFormatting>
  <conditionalFormatting sqref="J533">
    <cfRule type="expression" dxfId="509" priority="510">
      <formula>ISBLANK(J533)</formula>
    </cfRule>
  </conditionalFormatting>
  <conditionalFormatting sqref="J538:J540">
    <cfRule type="expression" dxfId="508" priority="509">
      <formula>ISBLANK(J538)</formula>
    </cfRule>
  </conditionalFormatting>
  <conditionalFormatting sqref="J542:J546">
    <cfRule type="expression" dxfId="507" priority="508">
      <formula>ISBLANK(J542)</formula>
    </cfRule>
  </conditionalFormatting>
  <conditionalFormatting sqref="J549:J551">
    <cfRule type="expression" dxfId="506" priority="507">
      <formula>ISBLANK(J549)</formula>
    </cfRule>
  </conditionalFormatting>
  <conditionalFormatting sqref="J559:J560">
    <cfRule type="expression" dxfId="505" priority="506">
      <formula>ISBLANK(J559)</formula>
    </cfRule>
  </conditionalFormatting>
  <conditionalFormatting sqref="J565:J570">
    <cfRule type="expression" dxfId="504" priority="505">
      <formula>ISBLANK(J565)</formula>
    </cfRule>
  </conditionalFormatting>
  <conditionalFormatting sqref="J573:J574">
    <cfRule type="expression" dxfId="503" priority="504">
      <formula>ISBLANK(J573)</formula>
    </cfRule>
  </conditionalFormatting>
  <conditionalFormatting sqref="J576:J579">
    <cfRule type="expression" dxfId="502" priority="503">
      <formula>ISBLANK(J576)</formula>
    </cfRule>
  </conditionalFormatting>
  <conditionalFormatting sqref="J583">
    <cfRule type="expression" dxfId="501" priority="502">
      <formula>ISBLANK(J583)</formula>
    </cfRule>
  </conditionalFormatting>
  <conditionalFormatting sqref="J585:J586">
    <cfRule type="expression" dxfId="500" priority="501">
      <formula>ISBLANK(J585)</formula>
    </cfRule>
  </conditionalFormatting>
  <conditionalFormatting sqref="J590:J591">
    <cfRule type="expression" dxfId="499" priority="500">
      <formula>ISBLANK(J590)</formula>
    </cfRule>
  </conditionalFormatting>
  <conditionalFormatting sqref="J593:J598">
    <cfRule type="expression" dxfId="498" priority="499">
      <formula>ISBLANK(J593)</formula>
    </cfRule>
  </conditionalFormatting>
  <conditionalFormatting sqref="J603:J607">
    <cfRule type="expression" dxfId="497" priority="498">
      <formula>ISBLANK(J603)</formula>
    </cfRule>
  </conditionalFormatting>
  <conditionalFormatting sqref="J610:J613">
    <cfRule type="expression" dxfId="496" priority="497">
      <formula>ISBLANK(J610)</formula>
    </cfRule>
  </conditionalFormatting>
  <conditionalFormatting sqref="J617">
    <cfRule type="expression" dxfId="495" priority="496">
      <formula>ISBLANK(J617)</formula>
    </cfRule>
  </conditionalFormatting>
  <conditionalFormatting sqref="J619">
    <cfRule type="expression" dxfId="494" priority="495">
      <formula>ISBLANK(J619)</formula>
    </cfRule>
  </conditionalFormatting>
  <conditionalFormatting sqref="J621:J622">
    <cfRule type="expression" dxfId="493" priority="494">
      <formula>ISBLANK(J621)</formula>
    </cfRule>
  </conditionalFormatting>
  <conditionalFormatting sqref="J624:J625">
    <cfRule type="expression" dxfId="492" priority="493">
      <formula>ISBLANK(J624)</formula>
    </cfRule>
  </conditionalFormatting>
  <conditionalFormatting sqref="J627">
    <cfRule type="expression" dxfId="491" priority="492">
      <formula>ISBLANK(J627)</formula>
    </cfRule>
  </conditionalFormatting>
  <conditionalFormatting sqref="J633">
    <cfRule type="expression" dxfId="490" priority="491">
      <formula>ISBLANK(J633)</formula>
    </cfRule>
  </conditionalFormatting>
  <conditionalFormatting sqref="J638">
    <cfRule type="expression" dxfId="489" priority="490">
      <formula>ISBLANK(J638)</formula>
    </cfRule>
  </conditionalFormatting>
  <conditionalFormatting sqref="J643:J647">
    <cfRule type="expression" dxfId="488" priority="489">
      <formula>ISBLANK(J643)</formula>
    </cfRule>
  </conditionalFormatting>
  <conditionalFormatting sqref="J649:J650">
    <cfRule type="expression" dxfId="487" priority="488">
      <formula>ISBLANK(J649)</formula>
    </cfRule>
  </conditionalFormatting>
  <conditionalFormatting sqref="J652">
    <cfRule type="expression" dxfId="486" priority="487">
      <formula>ISBLANK(J652)</formula>
    </cfRule>
  </conditionalFormatting>
  <conditionalFormatting sqref="J654">
    <cfRule type="expression" dxfId="485" priority="486">
      <formula>ISBLANK(J654)</formula>
    </cfRule>
  </conditionalFormatting>
  <conditionalFormatting sqref="J657:J658">
    <cfRule type="expression" dxfId="484" priority="485">
      <formula>ISBLANK(J657)</formula>
    </cfRule>
  </conditionalFormatting>
  <conditionalFormatting sqref="J662:J666">
    <cfRule type="expression" dxfId="483" priority="484">
      <formula>ISBLANK(J662)</formula>
    </cfRule>
  </conditionalFormatting>
  <conditionalFormatting sqref="J668">
    <cfRule type="expression" dxfId="482" priority="483">
      <formula>ISBLANK(J668)</formula>
    </cfRule>
  </conditionalFormatting>
  <conditionalFormatting sqref="J676:J680">
    <cfRule type="expression" dxfId="481" priority="482">
      <formula>ISBLANK(J676)</formula>
    </cfRule>
  </conditionalFormatting>
  <conditionalFormatting sqref="J682:J689">
    <cfRule type="expression" dxfId="480" priority="481">
      <formula>ISBLANK(J682)</formula>
    </cfRule>
  </conditionalFormatting>
  <conditionalFormatting sqref="J691:J692">
    <cfRule type="expression" dxfId="479" priority="480">
      <formula>ISBLANK(J691)</formula>
    </cfRule>
  </conditionalFormatting>
  <conditionalFormatting sqref="J702">
    <cfRule type="expression" dxfId="478" priority="479">
      <formula>ISBLANK(J702)</formula>
    </cfRule>
  </conditionalFormatting>
  <conditionalFormatting sqref="J704">
    <cfRule type="expression" dxfId="477" priority="478">
      <formula>ISBLANK(J704)</formula>
    </cfRule>
  </conditionalFormatting>
  <conditionalFormatting sqref="J709">
    <cfRule type="expression" dxfId="476" priority="477">
      <formula>ISBLANK(J709)</formula>
    </cfRule>
  </conditionalFormatting>
  <conditionalFormatting sqref="J712:J713">
    <cfRule type="expression" dxfId="475" priority="476">
      <formula>ISBLANK(J712)</formula>
    </cfRule>
  </conditionalFormatting>
  <conditionalFormatting sqref="J718">
    <cfRule type="expression" dxfId="474" priority="475">
      <formula>ISBLANK(J718)</formula>
    </cfRule>
  </conditionalFormatting>
  <conditionalFormatting sqref="J721">
    <cfRule type="expression" dxfId="473" priority="474">
      <formula>ISBLANK(J721)</formula>
    </cfRule>
  </conditionalFormatting>
  <conditionalFormatting sqref="J724:J725">
    <cfRule type="expression" dxfId="472" priority="473">
      <formula>ISBLANK(J724)</formula>
    </cfRule>
  </conditionalFormatting>
  <conditionalFormatting sqref="J727">
    <cfRule type="expression" dxfId="471" priority="472">
      <formula>ISBLANK(J727)</formula>
    </cfRule>
  </conditionalFormatting>
  <conditionalFormatting sqref="J731:J732">
    <cfRule type="expression" dxfId="470" priority="471">
      <formula>ISBLANK(J731)</formula>
    </cfRule>
  </conditionalFormatting>
  <conditionalFormatting sqref="J735:J739">
    <cfRule type="expression" dxfId="469" priority="470">
      <formula>ISBLANK(J735)</formula>
    </cfRule>
  </conditionalFormatting>
  <conditionalFormatting sqref="J741">
    <cfRule type="expression" dxfId="468" priority="469">
      <formula>ISBLANK(J741)</formula>
    </cfRule>
  </conditionalFormatting>
  <conditionalFormatting sqref="J745">
    <cfRule type="expression" dxfId="467" priority="468">
      <formula>ISBLANK(J745)</formula>
    </cfRule>
  </conditionalFormatting>
  <conditionalFormatting sqref="J751:J753">
    <cfRule type="expression" dxfId="466" priority="467">
      <formula>ISBLANK(J751)</formula>
    </cfRule>
  </conditionalFormatting>
  <conditionalFormatting sqref="J756">
    <cfRule type="expression" dxfId="465" priority="466">
      <formula>ISBLANK(J756)</formula>
    </cfRule>
  </conditionalFormatting>
  <conditionalFormatting sqref="J758">
    <cfRule type="expression" dxfId="464" priority="465">
      <formula>ISBLANK(J758)</formula>
    </cfRule>
  </conditionalFormatting>
  <conditionalFormatting sqref="J760:J763">
    <cfRule type="expression" dxfId="463" priority="464">
      <formula>ISBLANK(J760)</formula>
    </cfRule>
  </conditionalFormatting>
  <conditionalFormatting sqref="J766">
    <cfRule type="expression" dxfId="462" priority="463">
      <formula>ISBLANK(J766)</formula>
    </cfRule>
  </conditionalFormatting>
  <conditionalFormatting sqref="J768">
    <cfRule type="expression" dxfId="461" priority="462">
      <formula>ISBLANK(J768)</formula>
    </cfRule>
  </conditionalFormatting>
  <conditionalFormatting sqref="J770">
    <cfRule type="expression" dxfId="460" priority="461">
      <formula>ISBLANK(J770)</formula>
    </cfRule>
  </conditionalFormatting>
  <conditionalFormatting sqref="J772:J779">
    <cfRule type="expression" dxfId="459" priority="460">
      <formula>ISBLANK(J772)</formula>
    </cfRule>
  </conditionalFormatting>
  <conditionalFormatting sqref="J781:J784">
    <cfRule type="expression" dxfId="458" priority="459">
      <formula>ISBLANK(J781)</formula>
    </cfRule>
  </conditionalFormatting>
  <conditionalFormatting sqref="J787:J789">
    <cfRule type="expression" dxfId="457" priority="458">
      <formula>ISBLANK(J787)</formula>
    </cfRule>
  </conditionalFormatting>
  <conditionalFormatting sqref="J793">
    <cfRule type="expression" dxfId="456" priority="457">
      <formula>ISBLANK(J793)</formula>
    </cfRule>
  </conditionalFormatting>
  <conditionalFormatting sqref="J796:J798">
    <cfRule type="expression" dxfId="455" priority="456">
      <formula>ISBLANK(J796)</formula>
    </cfRule>
  </conditionalFormatting>
  <conditionalFormatting sqref="J802">
    <cfRule type="expression" dxfId="454" priority="455">
      <formula>ISBLANK(J802)</formula>
    </cfRule>
  </conditionalFormatting>
  <conditionalFormatting sqref="J804:J805">
    <cfRule type="expression" dxfId="453" priority="454">
      <formula>ISBLANK(J804)</formula>
    </cfRule>
  </conditionalFormatting>
  <conditionalFormatting sqref="J807:J810">
    <cfRule type="expression" dxfId="452" priority="453">
      <formula>ISBLANK(J807)</formula>
    </cfRule>
  </conditionalFormatting>
  <conditionalFormatting sqref="J812:J814">
    <cfRule type="expression" dxfId="451" priority="452">
      <formula>ISBLANK(J812)</formula>
    </cfRule>
  </conditionalFormatting>
  <conditionalFormatting sqref="J816:J820">
    <cfRule type="expression" dxfId="450" priority="451">
      <formula>ISBLANK(J816)</formula>
    </cfRule>
  </conditionalFormatting>
  <conditionalFormatting sqref="J823:J825">
    <cfRule type="expression" dxfId="449" priority="450">
      <formula>ISBLANK(J823)</formula>
    </cfRule>
  </conditionalFormatting>
  <conditionalFormatting sqref="J827:J830">
    <cfRule type="expression" dxfId="448" priority="449">
      <formula>ISBLANK(J827)</formula>
    </cfRule>
  </conditionalFormatting>
  <conditionalFormatting sqref="J832:J836">
    <cfRule type="expression" dxfId="447" priority="448">
      <formula>ISBLANK(J832)</formula>
    </cfRule>
  </conditionalFormatting>
  <conditionalFormatting sqref="J841:J842">
    <cfRule type="expression" dxfId="446" priority="447">
      <formula>ISBLANK(J841)</formula>
    </cfRule>
  </conditionalFormatting>
  <conditionalFormatting sqref="J844:J850">
    <cfRule type="expression" dxfId="445" priority="446">
      <formula>ISBLANK(J844)</formula>
    </cfRule>
  </conditionalFormatting>
  <conditionalFormatting sqref="J852">
    <cfRule type="expression" dxfId="444" priority="445">
      <formula>ISBLANK(J852)</formula>
    </cfRule>
  </conditionalFormatting>
  <conditionalFormatting sqref="J855:J856">
    <cfRule type="expression" dxfId="443" priority="444">
      <formula>ISBLANK(J855)</formula>
    </cfRule>
  </conditionalFormatting>
  <conditionalFormatting sqref="J858">
    <cfRule type="expression" dxfId="442" priority="443">
      <formula>ISBLANK(J858)</formula>
    </cfRule>
  </conditionalFormatting>
  <conditionalFormatting sqref="J865:J871">
    <cfRule type="expression" dxfId="441" priority="442">
      <formula>ISBLANK(J865)</formula>
    </cfRule>
  </conditionalFormatting>
  <conditionalFormatting sqref="J873">
    <cfRule type="expression" dxfId="440" priority="441">
      <formula>ISBLANK(J873)</formula>
    </cfRule>
  </conditionalFormatting>
  <conditionalFormatting sqref="J875:J876">
    <cfRule type="expression" dxfId="439" priority="440">
      <formula>ISBLANK(J875)</formula>
    </cfRule>
  </conditionalFormatting>
  <conditionalFormatting sqref="J880:J881">
    <cfRule type="expression" dxfId="438" priority="439">
      <formula>ISBLANK(J880)</formula>
    </cfRule>
  </conditionalFormatting>
  <conditionalFormatting sqref="J883">
    <cfRule type="expression" dxfId="437" priority="438">
      <formula>ISBLANK(J883)</formula>
    </cfRule>
  </conditionalFormatting>
  <conditionalFormatting sqref="J886">
    <cfRule type="expression" dxfId="436" priority="437">
      <formula>ISBLANK(J886)</formula>
    </cfRule>
  </conditionalFormatting>
  <conditionalFormatting sqref="J889">
    <cfRule type="expression" dxfId="435" priority="436">
      <formula>ISBLANK(J889)</formula>
    </cfRule>
  </conditionalFormatting>
  <conditionalFormatting sqref="J891:J899">
    <cfRule type="expression" dxfId="434" priority="435">
      <formula>ISBLANK(J891)</formula>
    </cfRule>
  </conditionalFormatting>
  <conditionalFormatting sqref="J901">
    <cfRule type="expression" dxfId="433" priority="434">
      <formula>ISBLANK(J901)</formula>
    </cfRule>
  </conditionalFormatting>
  <conditionalFormatting sqref="J905:J921">
    <cfRule type="expression" dxfId="432" priority="433">
      <formula>ISBLANK(J905)</formula>
    </cfRule>
  </conditionalFormatting>
  <conditionalFormatting sqref="J923:J926">
    <cfRule type="expression" dxfId="431" priority="432">
      <formula>ISBLANK(J923)</formula>
    </cfRule>
  </conditionalFormatting>
  <conditionalFormatting sqref="J928:J936">
    <cfRule type="expression" dxfId="430" priority="431">
      <formula>ISBLANK(J928)</formula>
    </cfRule>
  </conditionalFormatting>
  <conditionalFormatting sqref="J939:J954">
    <cfRule type="expression" dxfId="429" priority="430">
      <formula>ISBLANK(J939)</formula>
    </cfRule>
  </conditionalFormatting>
  <conditionalFormatting sqref="J956:J959">
    <cfRule type="expression" dxfId="428" priority="429">
      <formula>ISBLANK(J956)</formula>
    </cfRule>
  </conditionalFormatting>
  <conditionalFormatting sqref="J961:J983">
    <cfRule type="expression" dxfId="427" priority="428">
      <formula>ISBLANK(J961)</formula>
    </cfRule>
  </conditionalFormatting>
  <conditionalFormatting sqref="J988:J992">
    <cfRule type="expression" dxfId="426" priority="427">
      <formula>ISBLANK(J988)</formula>
    </cfRule>
  </conditionalFormatting>
  <conditionalFormatting sqref="J994:J1001">
    <cfRule type="expression" dxfId="425" priority="426">
      <formula>ISBLANK(J994)</formula>
    </cfRule>
  </conditionalFormatting>
  <conditionalFormatting sqref="J1003:J1009">
    <cfRule type="expression" dxfId="424" priority="425">
      <formula>ISBLANK(J1003)</formula>
    </cfRule>
  </conditionalFormatting>
  <conditionalFormatting sqref="J1011:J1013">
    <cfRule type="expression" dxfId="423" priority="424">
      <formula>ISBLANK(J1011)</formula>
    </cfRule>
  </conditionalFormatting>
  <conditionalFormatting sqref="J1015:J1019">
    <cfRule type="expression" dxfId="422" priority="423">
      <formula>ISBLANK(J1015)</formula>
    </cfRule>
  </conditionalFormatting>
  <conditionalFormatting sqref="J1021:J1031">
    <cfRule type="expression" dxfId="421" priority="422">
      <formula>ISBLANK(J1021)</formula>
    </cfRule>
  </conditionalFormatting>
  <conditionalFormatting sqref="J1033:J1035">
    <cfRule type="expression" dxfId="420" priority="421">
      <formula>ISBLANK(J1033)</formula>
    </cfRule>
  </conditionalFormatting>
  <conditionalFormatting sqref="J1037:J1044">
    <cfRule type="expression" dxfId="419" priority="420">
      <formula>ISBLANK(J1037)</formula>
    </cfRule>
  </conditionalFormatting>
  <conditionalFormatting sqref="J1140">
    <cfRule type="expression" dxfId="418" priority="419">
      <formula>ISBLANK(J1140)</formula>
    </cfRule>
  </conditionalFormatting>
  <conditionalFormatting sqref="J1142:J1159">
    <cfRule type="expression" dxfId="417" priority="418">
      <formula>ISBLANK(J1142)</formula>
    </cfRule>
  </conditionalFormatting>
  <conditionalFormatting sqref="J1161:J1165">
    <cfRule type="expression" dxfId="416" priority="417">
      <formula>ISBLANK(J1161)</formula>
    </cfRule>
  </conditionalFormatting>
  <conditionalFormatting sqref="J1169:J1171">
    <cfRule type="expression" dxfId="415" priority="416">
      <formula>ISBLANK(J1169)</formula>
    </cfRule>
  </conditionalFormatting>
  <conditionalFormatting sqref="J1175:J1186">
    <cfRule type="expression" dxfId="414" priority="415">
      <formula>ISBLANK(J1175)</formula>
    </cfRule>
  </conditionalFormatting>
  <conditionalFormatting sqref="J1188:J1192">
    <cfRule type="expression" dxfId="413" priority="414">
      <formula>ISBLANK(J1188)</formula>
    </cfRule>
  </conditionalFormatting>
  <conditionalFormatting sqref="J1195:J1244">
    <cfRule type="expression" dxfId="412" priority="413">
      <formula>ISBLANK(J1195)</formula>
    </cfRule>
  </conditionalFormatting>
  <conditionalFormatting sqref="J1252:J1301">
    <cfRule type="expression" dxfId="411" priority="412">
      <formula>ISBLANK(J1252)</formula>
    </cfRule>
  </conditionalFormatting>
  <conditionalFormatting sqref="J1303:J1308">
    <cfRule type="expression" dxfId="410" priority="411">
      <formula>ISBLANK(J1303)</formula>
    </cfRule>
  </conditionalFormatting>
  <conditionalFormatting sqref="J1310:J1317">
    <cfRule type="expression" dxfId="409" priority="410">
      <formula>ISBLANK(J1310)</formula>
    </cfRule>
  </conditionalFormatting>
  <conditionalFormatting sqref="J1319:J1324">
    <cfRule type="expression" dxfId="408" priority="409">
      <formula>ISBLANK(J1319)</formula>
    </cfRule>
  </conditionalFormatting>
  <conditionalFormatting sqref="J1326:J1331">
    <cfRule type="expression" dxfId="407" priority="408">
      <formula>ISBLANK(J1326)</formula>
    </cfRule>
  </conditionalFormatting>
  <conditionalFormatting sqref="J1333:J1417">
    <cfRule type="expression" dxfId="406" priority="407">
      <formula>ISBLANK(J1333)</formula>
    </cfRule>
  </conditionalFormatting>
  <conditionalFormatting sqref="J1443">
    <cfRule type="expression" dxfId="405" priority="406">
      <formula>ISBLANK(J1443)</formula>
    </cfRule>
  </conditionalFormatting>
  <conditionalFormatting sqref="J1448:J1505">
    <cfRule type="expression" dxfId="404" priority="405">
      <formula>ISBLANK(J1448)</formula>
    </cfRule>
  </conditionalFormatting>
  <conditionalFormatting sqref="J1507:J1512">
    <cfRule type="expression" dxfId="403" priority="404">
      <formula>ISBLANK(J1507)</formula>
    </cfRule>
  </conditionalFormatting>
  <conditionalFormatting sqref="J1514:J1571">
    <cfRule type="expression" dxfId="402" priority="403">
      <formula>ISBLANK(J1514)</formula>
    </cfRule>
  </conditionalFormatting>
  <conditionalFormatting sqref="J1573:J1594">
    <cfRule type="expression" dxfId="401" priority="402">
      <formula>ISBLANK(J1573)</formula>
    </cfRule>
  </conditionalFormatting>
  <conditionalFormatting sqref="J1639">
    <cfRule type="expression" dxfId="400" priority="401">
      <formula>ISBLANK(J1639)</formula>
    </cfRule>
  </conditionalFormatting>
  <conditionalFormatting sqref="J1667:J1668">
    <cfRule type="expression" dxfId="399" priority="400">
      <formula>ISBLANK(J1667)</formula>
    </cfRule>
  </conditionalFormatting>
  <conditionalFormatting sqref="J1682:J1683">
    <cfRule type="expression" dxfId="398" priority="399">
      <formula>ISBLANK(J1682)</formula>
    </cfRule>
  </conditionalFormatting>
  <conditionalFormatting sqref="J1701:J1702">
    <cfRule type="expression" dxfId="397" priority="398">
      <formula>ISBLANK(J1701)</formula>
    </cfRule>
  </conditionalFormatting>
  <conditionalFormatting sqref="J1707">
    <cfRule type="expression" dxfId="396" priority="397">
      <formula>ISBLANK(J1707)</formula>
    </cfRule>
  </conditionalFormatting>
  <conditionalFormatting sqref="J1714">
    <cfRule type="expression" dxfId="395" priority="396">
      <formula>ISBLANK(J1714)</formula>
    </cfRule>
  </conditionalFormatting>
  <conditionalFormatting sqref="J1726">
    <cfRule type="expression" dxfId="394" priority="395">
      <formula>ISBLANK(J1726)</formula>
    </cfRule>
  </conditionalFormatting>
  <conditionalFormatting sqref="J1729">
    <cfRule type="expression" dxfId="393" priority="394">
      <formula>ISBLANK(J1729)</formula>
    </cfRule>
  </conditionalFormatting>
  <conditionalFormatting sqref="J1750:J1751">
    <cfRule type="expression" dxfId="392" priority="393">
      <formula>ISBLANK(J1750)</formula>
    </cfRule>
  </conditionalFormatting>
  <conditionalFormatting sqref="J1761">
    <cfRule type="expression" dxfId="391" priority="392">
      <formula>ISBLANK(J1761)</formula>
    </cfRule>
  </conditionalFormatting>
  <conditionalFormatting sqref="J1771">
    <cfRule type="expression" dxfId="390" priority="391">
      <formula>ISBLANK(J1771)</formula>
    </cfRule>
  </conditionalFormatting>
  <conditionalFormatting sqref="J1783">
    <cfRule type="expression" dxfId="389" priority="390">
      <formula>ISBLANK(J1783)</formula>
    </cfRule>
  </conditionalFormatting>
  <conditionalFormatting sqref="J1875:J1905">
    <cfRule type="expression" dxfId="388" priority="389">
      <formula>ISBLANK(J1875)</formula>
    </cfRule>
  </conditionalFormatting>
  <conditionalFormatting sqref="J1906:J1909">
    <cfRule type="expression" dxfId="387" priority="388">
      <formula>ISBLANK(J1906)</formula>
    </cfRule>
  </conditionalFormatting>
  <conditionalFormatting sqref="J1910:J1917">
    <cfRule type="expression" dxfId="386" priority="387">
      <formula>ISBLANK(J1910)</formula>
    </cfRule>
  </conditionalFormatting>
  <conditionalFormatting sqref="G1:G10 G17 G19:G93 G96:G102 G104:G117 G120:G135 G137 G139 G147:G150 G154 G156:G157 G163:G164 G168 G174:G175 G177:G178 G186 G191 G198 G204:G205 G209:G210 G234:G235 G241 G243 G246 G249 G255:G256 G258:G259 G261:G269 G271 G273:G275 G278 G280 G287 G303 G305:G308 G313 G317 G321:G322 G324:G330 G333 G335:G337 G344 G346:G347 G350 G352:G355 G365:G369 G371:G372 G378 G380 G382 G384:G386 G391 G393:G394 G403:G404 G408:G409 G411:G417 G423:G425 G434 G441:G442 G445 G450 G454 G458:G461 G465 G482 G493 G499 G502:G504 G508:G513 G516 G518:G525 G530:G532 G534:G537 G541 G547:G548 G552:G558 G561:G564 G571:G572 G575 G580:G582 G584 G587:G589 G592 G599:G602 G608:G609 G614:G616 G618 G620 G623 G626 G628:G632 G634:G637 G639:G642 G648 G651 G653 G655:G656 G659:G661 G667 G669:G675 G681 G690 G693:G701 G703 G705:G708 G710:G711 G714:G717 G719:G720 G722:G723 G726 G728:G730 G733:G734 G740 G742:G744 G746:G750 G754:G755 G757 G759 G764:G765 G767 G769 G771 G780 G785:G786 G790:G792 G794:G795 G799:G801 G803 G806 G811 G815 G821:G822 G826 G831 G837:G840 G843 G851 G853:G854 G857 G859:G864 G872 G874 G877:G879 G882 G884:G885 G887:G888 G890 G900 G902:G904 G922 G927 G937:G938 G955 G960 G984:G987 G993 G1002 G1010 G1014 G1020 G1032 G1036 G1045:G1139 G1141 G1160 G1166:G1168 G1172:G1174 G1187 G1193:G1194 G1245:G1251 G1302 G1309 G1318 G1325 G1332 G1418:G1442 G1444:G1447 G1506 G1513 G1572 G1593:G1622 G1624:G1631 G1637:G1638 G1646:G1666 G1669:G1677 G1679:G1681 G1684:G1685 G1688:G1689 G1695:G1700 G1703 G1706 G1708:G1710 G1712:G1713 G1716:G1725 G1727:G1728 G1730 G1732 G1735:G1736 G1740:G1746 G1749 G1752:G1757 G1762 G1769:G1770 G1772 G1774:G1782 G1784:G1821 G1829 G1832:G1834 G1836 G1838:G1840 G1845:G1849 G1853:G1854 G1856:G1863 G1866 G1868:G1869 G1871:G1874 G1918:G1945">
    <cfRule type="expression" dxfId="385" priority="386">
      <formula>ISBLANK(G1)</formula>
    </cfRule>
  </conditionalFormatting>
  <conditionalFormatting sqref="G11:G16">
    <cfRule type="expression" dxfId="384" priority="385">
      <formula>ISBLANK(G11)</formula>
    </cfRule>
  </conditionalFormatting>
  <conditionalFormatting sqref="G18">
    <cfRule type="expression" dxfId="383" priority="384">
      <formula>ISBLANK(G18)</formula>
    </cfRule>
  </conditionalFormatting>
  <conditionalFormatting sqref="G94:G95">
    <cfRule type="expression" dxfId="382" priority="383">
      <formula>ISBLANK(G94)</formula>
    </cfRule>
  </conditionalFormatting>
  <conditionalFormatting sqref="G103">
    <cfRule type="expression" dxfId="381" priority="382">
      <formula>ISBLANK(G103)</formula>
    </cfRule>
  </conditionalFormatting>
  <conditionalFormatting sqref="G118:G119">
    <cfRule type="expression" dxfId="380" priority="381">
      <formula>ISBLANK(G118)</formula>
    </cfRule>
  </conditionalFormatting>
  <conditionalFormatting sqref="G136">
    <cfRule type="expression" dxfId="379" priority="380">
      <formula>ISBLANK(G136)</formula>
    </cfRule>
  </conditionalFormatting>
  <conditionalFormatting sqref="G138">
    <cfRule type="expression" dxfId="378" priority="379">
      <formula>ISBLANK(G138)</formula>
    </cfRule>
  </conditionalFormatting>
  <conditionalFormatting sqref="G140:G146">
    <cfRule type="expression" dxfId="377" priority="378">
      <formula>ISBLANK(G140)</formula>
    </cfRule>
  </conditionalFormatting>
  <conditionalFormatting sqref="G151:G153">
    <cfRule type="expression" dxfId="376" priority="377">
      <formula>ISBLANK(G151)</formula>
    </cfRule>
  </conditionalFormatting>
  <conditionalFormatting sqref="G155">
    <cfRule type="expression" dxfId="375" priority="376">
      <formula>ISBLANK(G155)</formula>
    </cfRule>
  </conditionalFormatting>
  <conditionalFormatting sqref="G158:G162">
    <cfRule type="expression" dxfId="374" priority="375">
      <formula>ISBLANK(G158)</formula>
    </cfRule>
  </conditionalFormatting>
  <conditionalFormatting sqref="G165:G167">
    <cfRule type="expression" dxfId="373" priority="374">
      <formula>ISBLANK(G165)</formula>
    </cfRule>
  </conditionalFormatting>
  <conditionalFormatting sqref="G169:G173">
    <cfRule type="expression" dxfId="372" priority="373">
      <formula>ISBLANK(G169)</formula>
    </cfRule>
  </conditionalFormatting>
  <conditionalFormatting sqref="G176">
    <cfRule type="expression" dxfId="371" priority="372">
      <formula>ISBLANK(G176)</formula>
    </cfRule>
  </conditionalFormatting>
  <conditionalFormatting sqref="G179:G185">
    <cfRule type="expression" dxfId="370" priority="371">
      <formula>ISBLANK(G179)</formula>
    </cfRule>
  </conditionalFormatting>
  <conditionalFormatting sqref="G187:G190">
    <cfRule type="expression" dxfId="369" priority="370">
      <formula>ISBLANK(G187)</formula>
    </cfRule>
  </conditionalFormatting>
  <conditionalFormatting sqref="G192:G197">
    <cfRule type="expression" dxfId="368" priority="369">
      <formula>ISBLANK(G192)</formula>
    </cfRule>
  </conditionalFormatting>
  <conditionalFormatting sqref="G199:G203">
    <cfRule type="expression" dxfId="367" priority="368">
      <formula>ISBLANK(G199)</formula>
    </cfRule>
  </conditionalFormatting>
  <conditionalFormatting sqref="G206:G208">
    <cfRule type="expression" dxfId="366" priority="367">
      <formula>ISBLANK(G206)</formula>
    </cfRule>
  </conditionalFormatting>
  <conditionalFormatting sqref="G211:G233">
    <cfRule type="expression" dxfId="365" priority="366">
      <formula>ISBLANK(G211)</formula>
    </cfRule>
  </conditionalFormatting>
  <conditionalFormatting sqref="G236:G240">
    <cfRule type="expression" dxfId="364" priority="365">
      <formula>ISBLANK(G236)</formula>
    </cfRule>
  </conditionalFormatting>
  <conditionalFormatting sqref="G242">
    <cfRule type="expression" dxfId="363" priority="364">
      <formula>ISBLANK(G242)</formula>
    </cfRule>
  </conditionalFormatting>
  <conditionalFormatting sqref="G244:G245">
    <cfRule type="expression" dxfId="362" priority="363">
      <formula>ISBLANK(G244)</formula>
    </cfRule>
  </conditionalFormatting>
  <conditionalFormatting sqref="G247:G248">
    <cfRule type="expression" dxfId="361" priority="362">
      <formula>ISBLANK(G247)</formula>
    </cfRule>
  </conditionalFormatting>
  <conditionalFormatting sqref="G250:G254">
    <cfRule type="expression" dxfId="360" priority="361">
      <formula>ISBLANK(G250)</formula>
    </cfRule>
  </conditionalFormatting>
  <conditionalFormatting sqref="G257">
    <cfRule type="expression" dxfId="359" priority="360">
      <formula>ISBLANK(G257)</formula>
    </cfRule>
  </conditionalFormatting>
  <conditionalFormatting sqref="G260">
    <cfRule type="expression" dxfId="358" priority="359">
      <formula>ISBLANK(G260)</formula>
    </cfRule>
  </conditionalFormatting>
  <conditionalFormatting sqref="G270">
    <cfRule type="expression" dxfId="357" priority="358">
      <formula>ISBLANK(G270)</formula>
    </cfRule>
  </conditionalFormatting>
  <conditionalFormatting sqref="G272">
    <cfRule type="expression" dxfId="356" priority="357">
      <formula>ISBLANK(G272)</formula>
    </cfRule>
  </conditionalFormatting>
  <conditionalFormatting sqref="G276:G277">
    <cfRule type="expression" dxfId="355" priority="356">
      <formula>ISBLANK(G276)</formula>
    </cfRule>
  </conditionalFormatting>
  <conditionalFormatting sqref="G279">
    <cfRule type="expression" dxfId="354" priority="355">
      <formula>ISBLANK(G279)</formula>
    </cfRule>
  </conditionalFormatting>
  <conditionalFormatting sqref="G281:G286">
    <cfRule type="expression" dxfId="353" priority="354">
      <formula>ISBLANK(G281)</formula>
    </cfRule>
  </conditionalFormatting>
  <conditionalFormatting sqref="G288:G302">
    <cfRule type="expression" dxfId="352" priority="353">
      <formula>ISBLANK(G288)</formula>
    </cfRule>
  </conditionalFormatting>
  <conditionalFormatting sqref="G304">
    <cfRule type="expression" dxfId="351" priority="352">
      <formula>ISBLANK(G304)</formula>
    </cfRule>
  </conditionalFormatting>
  <conditionalFormatting sqref="G309:G312">
    <cfRule type="expression" dxfId="350" priority="351">
      <formula>ISBLANK(G309)</formula>
    </cfRule>
  </conditionalFormatting>
  <conditionalFormatting sqref="G314:G316">
    <cfRule type="expression" dxfId="349" priority="350">
      <formula>ISBLANK(G314)</formula>
    </cfRule>
  </conditionalFormatting>
  <conditionalFormatting sqref="G318:G320">
    <cfRule type="expression" dxfId="348" priority="349">
      <formula>ISBLANK(G318)</formula>
    </cfRule>
  </conditionalFormatting>
  <conditionalFormatting sqref="G323">
    <cfRule type="expression" dxfId="347" priority="348">
      <formula>ISBLANK(G323)</formula>
    </cfRule>
  </conditionalFormatting>
  <conditionalFormatting sqref="G331:G332">
    <cfRule type="expression" dxfId="346" priority="347">
      <formula>ISBLANK(G331)</formula>
    </cfRule>
  </conditionalFormatting>
  <conditionalFormatting sqref="G334">
    <cfRule type="expression" dxfId="345" priority="346">
      <formula>ISBLANK(G334)</formula>
    </cfRule>
  </conditionalFormatting>
  <conditionalFormatting sqref="G338:G343">
    <cfRule type="expression" dxfId="344" priority="345">
      <formula>ISBLANK(G338)</formula>
    </cfRule>
  </conditionalFormatting>
  <conditionalFormatting sqref="G345">
    <cfRule type="expression" dxfId="343" priority="344">
      <formula>ISBLANK(G345)</formula>
    </cfRule>
  </conditionalFormatting>
  <conditionalFormatting sqref="G348:G349">
    <cfRule type="expression" dxfId="342" priority="343">
      <formula>ISBLANK(G348)</formula>
    </cfRule>
  </conditionalFormatting>
  <conditionalFormatting sqref="G351">
    <cfRule type="expression" dxfId="341" priority="342">
      <formula>ISBLANK(G351)</formula>
    </cfRule>
  </conditionalFormatting>
  <conditionalFormatting sqref="G356:G364">
    <cfRule type="expression" dxfId="340" priority="341">
      <formula>ISBLANK(G356)</formula>
    </cfRule>
  </conditionalFormatting>
  <conditionalFormatting sqref="G370">
    <cfRule type="expression" dxfId="339" priority="340">
      <formula>ISBLANK(G370)</formula>
    </cfRule>
  </conditionalFormatting>
  <conditionalFormatting sqref="G373:G375">
    <cfRule type="expression" dxfId="338" priority="339">
      <formula>ISBLANK(G373)</formula>
    </cfRule>
  </conditionalFormatting>
  <conditionalFormatting sqref="G376:G377">
    <cfRule type="expression" dxfId="337" priority="338">
      <formula>ISBLANK(G376)</formula>
    </cfRule>
  </conditionalFormatting>
  <conditionalFormatting sqref="G379">
    <cfRule type="expression" dxfId="336" priority="337">
      <formula>ISBLANK(G379)</formula>
    </cfRule>
  </conditionalFormatting>
  <conditionalFormatting sqref="G381">
    <cfRule type="expression" dxfId="335" priority="336">
      <formula>ISBLANK(G381)</formula>
    </cfRule>
  </conditionalFormatting>
  <conditionalFormatting sqref="G383">
    <cfRule type="expression" dxfId="334" priority="335">
      <formula>ISBLANK(G383)</formula>
    </cfRule>
  </conditionalFormatting>
  <conditionalFormatting sqref="G387:G390">
    <cfRule type="expression" dxfId="333" priority="334">
      <formula>ISBLANK(G387)</formula>
    </cfRule>
  </conditionalFormatting>
  <conditionalFormatting sqref="G392">
    <cfRule type="expression" dxfId="332" priority="333">
      <formula>ISBLANK(G392)</formula>
    </cfRule>
  </conditionalFormatting>
  <conditionalFormatting sqref="G395:G402">
    <cfRule type="expression" dxfId="331" priority="332">
      <formula>ISBLANK(G395)</formula>
    </cfRule>
  </conditionalFormatting>
  <conditionalFormatting sqref="G405:G407">
    <cfRule type="expression" dxfId="330" priority="331">
      <formula>ISBLANK(G405)</formula>
    </cfRule>
  </conditionalFormatting>
  <conditionalFormatting sqref="G410">
    <cfRule type="expression" dxfId="329" priority="330">
      <formula>ISBLANK(G410)</formula>
    </cfRule>
  </conditionalFormatting>
  <conditionalFormatting sqref="G418:G422">
    <cfRule type="expression" dxfId="328" priority="329">
      <formula>ISBLANK(G418)</formula>
    </cfRule>
  </conditionalFormatting>
  <conditionalFormatting sqref="G426:G433">
    <cfRule type="expression" dxfId="327" priority="328">
      <formula>ISBLANK(G426)</formula>
    </cfRule>
  </conditionalFormatting>
  <conditionalFormatting sqref="G435:G440">
    <cfRule type="expression" dxfId="326" priority="327">
      <formula>ISBLANK(G435)</formula>
    </cfRule>
  </conditionalFormatting>
  <conditionalFormatting sqref="G443:G444">
    <cfRule type="expression" dxfId="325" priority="326">
      <formula>ISBLANK(G443)</formula>
    </cfRule>
  </conditionalFormatting>
  <conditionalFormatting sqref="G446:G449">
    <cfRule type="expression" dxfId="324" priority="325">
      <formula>ISBLANK(G446)</formula>
    </cfRule>
  </conditionalFormatting>
  <conditionalFormatting sqref="G451:G453">
    <cfRule type="expression" dxfId="323" priority="324">
      <formula>ISBLANK(G451)</formula>
    </cfRule>
  </conditionalFormatting>
  <conditionalFormatting sqref="G455:G457">
    <cfRule type="expression" dxfId="322" priority="323">
      <formula>ISBLANK(G455)</formula>
    </cfRule>
  </conditionalFormatting>
  <conditionalFormatting sqref="G462:G464">
    <cfRule type="expression" dxfId="321" priority="322">
      <formula>ISBLANK(G462)</formula>
    </cfRule>
  </conditionalFormatting>
  <conditionalFormatting sqref="G466:G481">
    <cfRule type="expression" dxfId="320" priority="321">
      <formula>ISBLANK(G466)</formula>
    </cfRule>
  </conditionalFormatting>
  <conditionalFormatting sqref="G483:G492">
    <cfRule type="expression" dxfId="319" priority="320">
      <formula>ISBLANK(G483)</formula>
    </cfRule>
  </conditionalFormatting>
  <conditionalFormatting sqref="G494:G498">
    <cfRule type="expression" dxfId="318" priority="319">
      <formula>ISBLANK(G494)</formula>
    </cfRule>
  </conditionalFormatting>
  <conditionalFormatting sqref="G500:G501">
    <cfRule type="expression" dxfId="317" priority="318">
      <formula>ISBLANK(G500)</formula>
    </cfRule>
  </conditionalFormatting>
  <conditionalFormatting sqref="G505:G507">
    <cfRule type="expression" dxfId="316" priority="317">
      <formula>ISBLANK(G505)</formula>
    </cfRule>
  </conditionalFormatting>
  <conditionalFormatting sqref="G514:G515">
    <cfRule type="expression" dxfId="315" priority="316">
      <formula>ISBLANK(G514)</formula>
    </cfRule>
  </conditionalFormatting>
  <conditionalFormatting sqref="G517">
    <cfRule type="expression" dxfId="314" priority="315">
      <formula>ISBLANK(G517)</formula>
    </cfRule>
  </conditionalFormatting>
  <conditionalFormatting sqref="G526:G529">
    <cfRule type="expression" dxfId="313" priority="314">
      <formula>ISBLANK(G526)</formula>
    </cfRule>
  </conditionalFormatting>
  <conditionalFormatting sqref="G533">
    <cfRule type="expression" dxfId="312" priority="313">
      <formula>ISBLANK(G533)</formula>
    </cfRule>
  </conditionalFormatting>
  <conditionalFormatting sqref="G538:G540">
    <cfRule type="expression" dxfId="311" priority="312">
      <formula>ISBLANK(G538)</formula>
    </cfRule>
  </conditionalFormatting>
  <conditionalFormatting sqref="G542:G546">
    <cfRule type="expression" dxfId="310" priority="311">
      <formula>ISBLANK(G542)</formula>
    </cfRule>
  </conditionalFormatting>
  <conditionalFormatting sqref="G549:G551">
    <cfRule type="expression" dxfId="309" priority="310">
      <formula>ISBLANK(G549)</formula>
    </cfRule>
  </conditionalFormatting>
  <conditionalFormatting sqref="G559:G560">
    <cfRule type="expression" dxfId="308" priority="309">
      <formula>ISBLANK(G559)</formula>
    </cfRule>
  </conditionalFormatting>
  <conditionalFormatting sqref="G565:G570">
    <cfRule type="expression" dxfId="307" priority="308">
      <formula>ISBLANK(G565)</formula>
    </cfRule>
  </conditionalFormatting>
  <conditionalFormatting sqref="G573:G574">
    <cfRule type="expression" dxfId="306" priority="307">
      <formula>ISBLANK(G573)</formula>
    </cfRule>
  </conditionalFormatting>
  <conditionalFormatting sqref="G576:G579">
    <cfRule type="expression" dxfId="305" priority="306">
      <formula>ISBLANK(G576)</formula>
    </cfRule>
  </conditionalFormatting>
  <conditionalFormatting sqref="G583">
    <cfRule type="expression" dxfId="304" priority="305">
      <formula>ISBLANK(G583)</formula>
    </cfRule>
  </conditionalFormatting>
  <conditionalFormatting sqref="G585:G586">
    <cfRule type="expression" dxfId="303" priority="304">
      <formula>ISBLANK(G585)</formula>
    </cfRule>
  </conditionalFormatting>
  <conditionalFormatting sqref="G590:G591">
    <cfRule type="expression" dxfId="302" priority="303">
      <formula>ISBLANK(G590)</formula>
    </cfRule>
  </conditionalFormatting>
  <conditionalFormatting sqref="G593:G598">
    <cfRule type="expression" dxfId="301" priority="302">
      <formula>ISBLANK(G593)</formula>
    </cfRule>
  </conditionalFormatting>
  <conditionalFormatting sqref="G603:G607">
    <cfRule type="expression" dxfId="300" priority="301">
      <formula>ISBLANK(G603)</formula>
    </cfRule>
  </conditionalFormatting>
  <conditionalFormatting sqref="G610:G613">
    <cfRule type="expression" dxfId="299" priority="300">
      <formula>ISBLANK(G610)</formula>
    </cfRule>
  </conditionalFormatting>
  <conditionalFormatting sqref="G617">
    <cfRule type="expression" dxfId="298" priority="299">
      <formula>ISBLANK(G617)</formula>
    </cfRule>
  </conditionalFormatting>
  <conditionalFormatting sqref="G619">
    <cfRule type="expression" dxfId="297" priority="298">
      <formula>ISBLANK(G619)</formula>
    </cfRule>
  </conditionalFormatting>
  <conditionalFormatting sqref="G621:G622">
    <cfRule type="expression" dxfId="296" priority="297">
      <formula>ISBLANK(G621)</formula>
    </cfRule>
  </conditionalFormatting>
  <conditionalFormatting sqref="G624:G625">
    <cfRule type="expression" dxfId="295" priority="296">
      <formula>ISBLANK(G624)</formula>
    </cfRule>
  </conditionalFormatting>
  <conditionalFormatting sqref="G627">
    <cfRule type="expression" dxfId="294" priority="295">
      <formula>ISBLANK(G627)</formula>
    </cfRule>
  </conditionalFormatting>
  <conditionalFormatting sqref="G633">
    <cfRule type="expression" dxfId="293" priority="294">
      <formula>ISBLANK(G633)</formula>
    </cfRule>
  </conditionalFormatting>
  <conditionalFormatting sqref="G638">
    <cfRule type="expression" dxfId="292" priority="293">
      <formula>ISBLANK(G638)</formula>
    </cfRule>
  </conditionalFormatting>
  <conditionalFormatting sqref="G643:G647">
    <cfRule type="expression" dxfId="291" priority="292">
      <formula>ISBLANK(G643)</formula>
    </cfRule>
  </conditionalFormatting>
  <conditionalFormatting sqref="G649:G650">
    <cfRule type="expression" dxfId="290" priority="291">
      <formula>ISBLANK(G649)</formula>
    </cfRule>
  </conditionalFormatting>
  <conditionalFormatting sqref="G652">
    <cfRule type="expression" dxfId="289" priority="290">
      <formula>ISBLANK(G652)</formula>
    </cfRule>
  </conditionalFormatting>
  <conditionalFormatting sqref="G654">
    <cfRule type="expression" dxfId="288" priority="289">
      <formula>ISBLANK(G654)</formula>
    </cfRule>
  </conditionalFormatting>
  <conditionalFormatting sqref="G657:G658">
    <cfRule type="expression" dxfId="287" priority="288">
      <formula>ISBLANK(G657)</formula>
    </cfRule>
  </conditionalFormatting>
  <conditionalFormatting sqref="G662:G666">
    <cfRule type="expression" dxfId="286" priority="287">
      <formula>ISBLANK(G662)</formula>
    </cfRule>
  </conditionalFormatting>
  <conditionalFormatting sqref="G668">
    <cfRule type="expression" dxfId="285" priority="286">
      <formula>ISBLANK(G668)</formula>
    </cfRule>
  </conditionalFormatting>
  <conditionalFormatting sqref="G676:G680">
    <cfRule type="expression" dxfId="284" priority="285">
      <formula>ISBLANK(G676)</formula>
    </cfRule>
  </conditionalFormatting>
  <conditionalFormatting sqref="G682:G689">
    <cfRule type="expression" dxfId="283" priority="284">
      <formula>ISBLANK(G682)</formula>
    </cfRule>
  </conditionalFormatting>
  <conditionalFormatting sqref="G691:G692">
    <cfRule type="expression" dxfId="282" priority="283">
      <formula>ISBLANK(G691)</formula>
    </cfRule>
  </conditionalFormatting>
  <conditionalFormatting sqref="G702">
    <cfRule type="expression" dxfId="281" priority="282">
      <formula>ISBLANK(G702)</formula>
    </cfRule>
  </conditionalFormatting>
  <conditionalFormatting sqref="G704">
    <cfRule type="expression" dxfId="280" priority="281">
      <formula>ISBLANK(G704)</formula>
    </cfRule>
  </conditionalFormatting>
  <conditionalFormatting sqref="G709">
    <cfRule type="expression" dxfId="279" priority="280">
      <formula>ISBLANK(G709)</formula>
    </cfRule>
  </conditionalFormatting>
  <conditionalFormatting sqref="G712:G713">
    <cfRule type="expression" dxfId="278" priority="279">
      <formula>ISBLANK(G712)</formula>
    </cfRule>
  </conditionalFormatting>
  <conditionalFormatting sqref="G718">
    <cfRule type="expression" dxfId="277" priority="278">
      <formula>ISBLANK(G718)</formula>
    </cfRule>
  </conditionalFormatting>
  <conditionalFormatting sqref="G721">
    <cfRule type="expression" dxfId="276" priority="277">
      <formula>ISBLANK(G721)</formula>
    </cfRule>
  </conditionalFormatting>
  <conditionalFormatting sqref="G724:G725">
    <cfRule type="expression" dxfId="275" priority="276">
      <formula>ISBLANK(G724)</formula>
    </cfRule>
  </conditionalFormatting>
  <conditionalFormatting sqref="G727">
    <cfRule type="expression" dxfId="274" priority="275">
      <formula>ISBLANK(G727)</formula>
    </cfRule>
  </conditionalFormatting>
  <conditionalFormatting sqref="G731:G732">
    <cfRule type="expression" dxfId="273" priority="274">
      <formula>ISBLANK(G731)</formula>
    </cfRule>
  </conditionalFormatting>
  <conditionalFormatting sqref="G735:G739">
    <cfRule type="expression" dxfId="272" priority="273">
      <formula>ISBLANK(G735)</formula>
    </cfRule>
  </conditionalFormatting>
  <conditionalFormatting sqref="G741">
    <cfRule type="expression" dxfId="271" priority="272">
      <formula>ISBLANK(G741)</formula>
    </cfRule>
  </conditionalFormatting>
  <conditionalFormatting sqref="G745">
    <cfRule type="expression" dxfId="270" priority="271">
      <formula>ISBLANK(G745)</formula>
    </cfRule>
  </conditionalFormatting>
  <conditionalFormatting sqref="G751:G753">
    <cfRule type="expression" dxfId="269" priority="270">
      <formula>ISBLANK(G751)</formula>
    </cfRule>
  </conditionalFormatting>
  <conditionalFormatting sqref="G756">
    <cfRule type="expression" dxfId="268" priority="269">
      <formula>ISBLANK(G756)</formula>
    </cfRule>
  </conditionalFormatting>
  <conditionalFormatting sqref="G758">
    <cfRule type="expression" dxfId="267" priority="268">
      <formula>ISBLANK(G758)</formula>
    </cfRule>
  </conditionalFormatting>
  <conditionalFormatting sqref="G760:G763">
    <cfRule type="expression" dxfId="266" priority="267">
      <formula>ISBLANK(G760)</formula>
    </cfRule>
  </conditionalFormatting>
  <conditionalFormatting sqref="G766">
    <cfRule type="expression" dxfId="265" priority="266">
      <formula>ISBLANK(G766)</formula>
    </cfRule>
  </conditionalFormatting>
  <conditionalFormatting sqref="G768">
    <cfRule type="expression" dxfId="264" priority="265">
      <formula>ISBLANK(G768)</formula>
    </cfRule>
  </conditionalFormatting>
  <conditionalFormatting sqref="G770">
    <cfRule type="expression" dxfId="263" priority="264">
      <formula>ISBLANK(G770)</formula>
    </cfRule>
  </conditionalFormatting>
  <conditionalFormatting sqref="G772:G779">
    <cfRule type="expression" dxfId="262" priority="263">
      <formula>ISBLANK(G772)</formula>
    </cfRule>
  </conditionalFormatting>
  <conditionalFormatting sqref="G781:G784">
    <cfRule type="expression" dxfId="261" priority="262">
      <formula>ISBLANK(G781)</formula>
    </cfRule>
  </conditionalFormatting>
  <conditionalFormatting sqref="G787:G789">
    <cfRule type="expression" dxfId="260" priority="261">
      <formula>ISBLANK(G787)</formula>
    </cfRule>
  </conditionalFormatting>
  <conditionalFormatting sqref="G793">
    <cfRule type="expression" dxfId="259" priority="260">
      <formula>ISBLANK(G793)</formula>
    </cfRule>
  </conditionalFormatting>
  <conditionalFormatting sqref="G796:G798">
    <cfRule type="expression" dxfId="258" priority="259">
      <formula>ISBLANK(G796)</formula>
    </cfRule>
  </conditionalFormatting>
  <conditionalFormatting sqref="G802">
    <cfRule type="expression" dxfId="257" priority="258">
      <formula>ISBLANK(G802)</formula>
    </cfRule>
  </conditionalFormatting>
  <conditionalFormatting sqref="G804:G805">
    <cfRule type="expression" dxfId="256" priority="257">
      <formula>ISBLANK(G804)</formula>
    </cfRule>
  </conditionalFormatting>
  <conditionalFormatting sqref="G807:G810">
    <cfRule type="expression" dxfId="255" priority="256">
      <formula>ISBLANK(G807)</formula>
    </cfRule>
  </conditionalFormatting>
  <conditionalFormatting sqref="G812:G814">
    <cfRule type="expression" dxfId="254" priority="255">
      <formula>ISBLANK(G812)</formula>
    </cfRule>
  </conditionalFormatting>
  <conditionalFormatting sqref="G816:G820">
    <cfRule type="expression" dxfId="253" priority="254">
      <formula>ISBLANK(G816)</formula>
    </cfRule>
  </conditionalFormatting>
  <conditionalFormatting sqref="G823:G825">
    <cfRule type="expression" dxfId="252" priority="253">
      <formula>ISBLANK(G823)</formula>
    </cfRule>
  </conditionalFormatting>
  <conditionalFormatting sqref="G827:G830">
    <cfRule type="expression" dxfId="251" priority="252">
      <formula>ISBLANK(G827)</formula>
    </cfRule>
  </conditionalFormatting>
  <conditionalFormatting sqref="G832:G836">
    <cfRule type="expression" dxfId="250" priority="251">
      <formula>ISBLANK(G832)</formula>
    </cfRule>
  </conditionalFormatting>
  <conditionalFormatting sqref="G841:G842">
    <cfRule type="expression" dxfId="249" priority="250">
      <formula>ISBLANK(G841)</formula>
    </cfRule>
  </conditionalFormatting>
  <conditionalFormatting sqref="G844:G850">
    <cfRule type="expression" dxfId="248" priority="249">
      <formula>ISBLANK(G844)</formula>
    </cfRule>
  </conditionalFormatting>
  <conditionalFormatting sqref="G852">
    <cfRule type="expression" dxfId="247" priority="248">
      <formula>ISBLANK(G852)</formula>
    </cfRule>
  </conditionalFormatting>
  <conditionalFormatting sqref="G855:G856">
    <cfRule type="expression" dxfId="246" priority="247">
      <formula>ISBLANK(G855)</formula>
    </cfRule>
  </conditionalFormatting>
  <conditionalFormatting sqref="G858">
    <cfRule type="expression" dxfId="245" priority="246">
      <formula>ISBLANK(G858)</formula>
    </cfRule>
  </conditionalFormatting>
  <conditionalFormatting sqref="G865:G871">
    <cfRule type="expression" dxfId="244" priority="245">
      <formula>ISBLANK(G865)</formula>
    </cfRule>
  </conditionalFormatting>
  <conditionalFormatting sqref="G873">
    <cfRule type="expression" dxfId="243" priority="244">
      <formula>ISBLANK(G873)</formula>
    </cfRule>
  </conditionalFormatting>
  <conditionalFormatting sqref="G875:G876">
    <cfRule type="expression" dxfId="242" priority="243">
      <formula>ISBLANK(G875)</formula>
    </cfRule>
  </conditionalFormatting>
  <conditionalFormatting sqref="G880:G881">
    <cfRule type="expression" dxfId="241" priority="242">
      <formula>ISBLANK(G880)</formula>
    </cfRule>
  </conditionalFormatting>
  <conditionalFormatting sqref="G883">
    <cfRule type="expression" dxfId="240" priority="241">
      <formula>ISBLANK(G883)</formula>
    </cfRule>
  </conditionalFormatting>
  <conditionalFormatting sqref="G886">
    <cfRule type="expression" dxfId="239" priority="240">
      <formula>ISBLANK(G886)</formula>
    </cfRule>
  </conditionalFormatting>
  <conditionalFormatting sqref="G889">
    <cfRule type="expression" dxfId="238" priority="239">
      <formula>ISBLANK(G889)</formula>
    </cfRule>
  </conditionalFormatting>
  <conditionalFormatting sqref="G891:G899">
    <cfRule type="expression" dxfId="237" priority="238">
      <formula>ISBLANK(G891)</formula>
    </cfRule>
  </conditionalFormatting>
  <conditionalFormatting sqref="G901">
    <cfRule type="expression" dxfId="236" priority="237">
      <formula>ISBLANK(G901)</formula>
    </cfRule>
  </conditionalFormatting>
  <conditionalFormatting sqref="G905:G921">
    <cfRule type="expression" dxfId="235" priority="236">
      <formula>ISBLANK(G905)</formula>
    </cfRule>
  </conditionalFormatting>
  <conditionalFormatting sqref="G923:G926">
    <cfRule type="expression" dxfId="234" priority="235">
      <formula>ISBLANK(G923)</formula>
    </cfRule>
  </conditionalFormatting>
  <conditionalFormatting sqref="G928:G936">
    <cfRule type="expression" dxfId="233" priority="234">
      <formula>ISBLANK(G928)</formula>
    </cfRule>
  </conditionalFormatting>
  <conditionalFormatting sqref="G939:G954">
    <cfRule type="expression" dxfId="232" priority="233">
      <formula>ISBLANK(G939)</formula>
    </cfRule>
  </conditionalFormatting>
  <conditionalFormatting sqref="G956:G959">
    <cfRule type="expression" dxfId="231" priority="232">
      <formula>ISBLANK(G956)</formula>
    </cfRule>
  </conditionalFormatting>
  <conditionalFormatting sqref="G961:G983">
    <cfRule type="expression" dxfId="230" priority="231">
      <formula>ISBLANK(G961)</formula>
    </cfRule>
  </conditionalFormatting>
  <conditionalFormatting sqref="G988:G992">
    <cfRule type="expression" dxfId="229" priority="230">
      <formula>ISBLANK(G988)</formula>
    </cfRule>
  </conditionalFormatting>
  <conditionalFormatting sqref="G994:G1001">
    <cfRule type="expression" dxfId="228" priority="229">
      <formula>ISBLANK(G994)</formula>
    </cfRule>
  </conditionalFormatting>
  <conditionalFormatting sqref="G1003:G1009">
    <cfRule type="expression" dxfId="227" priority="228">
      <formula>ISBLANK(G1003)</formula>
    </cfRule>
  </conditionalFormatting>
  <conditionalFormatting sqref="G1011:G1013">
    <cfRule type="expression" dxfId="226" priority="227">
      <formula>ISBLANK(G1011)</formula>
    </cfRule>
  </conditionalFormatting>
  <conditionalFormatting sqref="G1015:G1019">
    <cfRule type="expression" dxfId="225" priority="226">
      <formula>ISBLANK(G1015)</formula>
    </cfRule>
  </conditionalFormatting>
  <conditionalFormatting sqref="G1021:G1031">
    <cfRule type="expression" dxfId="224" priority="225">
      <formula>ISBLANK(G1021)</formula>
    </cfRule>
  </conditionalFormatting>
  <conditionalFormatting sqref="G1033:G1035">
    <cfRule type="expression" dxfId="223" priority="224">
      <formula>ISBLANK(G1033)</formula>
    </cfRule>
  </conditionalFormatting>
  <conditionalFormatting sqref="G1037:G1044">
    <cfRule type="expression" dxfId="222" priority="223">
      <formula>ISBLANK(G1037)</formula>
    </cfRule>
  </conditionalFormatting>
  <conditionalFormatting sqref="G1140">
    <cfRule type="expression" dxfId="221" priority="222">
      <formula>ISBLANK(G1140)</formula>
    </cfRule>
  </conditionalFormatting>
  <conditionalFormatting sqref="G1142:G1159">
    <cfRule type="expression" dxfId="220" priority="221">
      <formula>ISBLANK(G1142)</formula>
    </cfRule>
  </conditionalFormatting>
  <conditionalFormatting sqref="G1161:G1165">
    <cfRule type="expression" dxfId="219" priority="220">
      <formula>ISBLANK(G1161)</formula>
    </cfRule>
  </conditionalFormatting>
  <conditionalFormatting sqref="G1169:G1171">
    <cfRule type="expression" dxfId="218" priority="219">
      <formula>ISBLANK(G1169)</formula>
    </cfRule>
  </conditionalFormatting>
  <conditionalFormatting sqref="G1175:G1186">
    <cfRule type="expression" dxfId="217" priority="218">
      <formula>ISBLANK(G1175)</formula>
    </cfRule>
  </conditionalFormatting>
  <conditionalFormatting sqref="G1188:G1192">
    <cfRule type="expression" dxfId="216" priority="217">
      <formula>ISBLANK(G1188)</formula>
    </cfRule>
  </conditionalFormatting>
  <conditionalFormatting sqref="G1195:G1244">
    <cfRule type="expression" dxfId="215" priority="216">
      <formula>ISBLANK(G1195)</formula>
    </cfRule>
  </conditionalFormatting>
  <conditionalFormatting sqref="G1252:G1299">
    <cfRule type="expression" dxfId="214" priority="215">
      <formula>ISBLANK(G1252)</formula>
    </cfRule>
  </conditionalFormatting>
  <conditionalFormatting sqref="G1303:G1308">
    <cfRule type="expression" dxfId="213" priority="214">
      <formula>ISBLANK(G1303)</formula>
    </cfRule>
  </conditionalFormatting>
  <conditionalFormatting sqref="G1310:G1317">
    <cfRule type="expression" dxfId="212" priority="213">
      <formula>ISBLANK(G1310)</formula>
    </cfRule>
  </conditionalFormatting>
  <conditionalFormatting sqref="G1319:G1324">
    <cfRule type="expression" dxfId="211" priority="212">
      <formula>ISBLANK(G1319)</formula>
    </cfRule>
  </conditionalFormatting>
  <conditionalFormatting sqref="G1326:G1331">
    <cfRule type="expression" dxfId="210" priority="211">
      <formula>ISBLANK(G1326)</formula>
    </cfRule>
  </conditionalFormatting>
  <conditionalFormatting sqref="G1333:G1417">
    <cfRule type="expression" dxfId="209" priority="210">
      <formula>ISBLANK(G1333)</formula>
    </cfRule>
  </conditionalFormatting>
  <conditionalFormatting sqref="G1443">
    <cfRule type="expression" dxfId="208" priority="209">
      <formula>ISBLANK(G1443)</formula>
    </cfRule>
  </conditionalFormatting>
  <conditionalFormatting sqref="G1448:G1505">
    <cfRule type="expression" dxfId="207" priority="208">
      <formula>ISBLANK(G1448)</formula>
    </cfRule>
  </conditionalFormatting>
  <conditionalFormatting sqref="G1507:G1512">
    <cfRule type="expression" dxfId="206" priority="207">
      <formula>ISBLANK(G1507)</formula>
    </cfRule>
  </conditionalFormatting>
  <conditionalFormatting sqref="G1549:G1571">
    <cfRule type="expression" dxfId="205" priority="206">
      <formula>ISBLANK(G1549)</formula>
    </cfRule>
  </conditionalFormatting>
  <conditionalFormatting sqref="G1514:G1548">
    <cfRule type="expression" dxfId="204" priority="205">
      <formula>ISBLANK(G1514)</formula>
    </cfRule>
  </conditionalFormatting>
  <conditionalFormatting sqref="G1573:G1592">
    <cfRule type="expression" dxfId="203" priority="204">
      <formula>ISBLANK(G1573)</formula>
    </cfRule>
  </conditionalFormatting>
  <conditionalFormatting sqref="G1623">
    <cfRule type="expression" dxfId="202" priority="203">
      <formula>ISBLANK(G1623)</formula>
    </cfRule>
  </conditionalFormatting>
  <conditionalFormatting sqref="G1632:G1636">
    <cfRule type="expression" dxfId="201" priority="202">
      <formula>ISBLANK(G1632)</formula>
    </cfRule>
  </conditionalFormatting>
  <conditionalFormatting sqref="G1639:G1645">
    <cfRule type="expression" dxfId="200" priority="201">
      <formula>ISBLANK(G1639)</formula>
    </cfRule>
  </conditionalFormatting>
  <conditionalFormatting sqref="G1667:G1668">
    <cfRule type="expression" dxfId="199" priority="200">
      <formula>ISBLANK(G1667)</formula>
    </cfRule>
  </conditionalFormatting>
  <conditionalFormatting sqref="G1678">
    <cfRule type="expression" dxfId="198" priority="199">
      <formula>ISBLANK(G1678)</formula>
    </cfRule>
  </conditionalFormatting>
  <conditionalFormatting sqref="G1682:G1683">
    <cfRule type="expression" dxfId="197" priority="198">
      <formula>ISBLANK(G1682)</formula>
    </cfRule>
  </conditionalFormatting>
  <conditionalFormatting sqref="G1686:G1687">
    <cfRule type="expression" dxfId="196" priority="197">
      <formula>ISBLANK(G1686)</formula>
    </cfRule>
  </conditionalFormatting>
  <conditionalFormatting sqref="G1690:G1694">
    <cfRule type="expression" dxfId="195" priority="196">
      <formula>ISBLANK(G1690)</formula>
    </cfRule>
  </conditionalFormatting>
  <conditionalFormatting sqref="G1701:G1702">
    <cfRule type="expression" dxfId="194" priority="195">
      <formula>ISBLANK(G1701)</formula>
    </cfRule>
  </conditionalFormatting>
  <conditionalFormatting sqref="G1704:G1705">
    <cfRule type="expression" dxfId="193" priority="194">
      <formula>ISBLANK(G1704)</formula>
    </cfRule>
  </conditionalFormatting>
  <conditionalFormatting sqref="G1707">
    <cfRule type="expression" dxfId="192" priority="193">
      <formula>ISBLANK(G1707)</formula>
    </cfRule>
  </conditionalFormatting>
  <conditionalFormatting sqref="G1711">
    <cfRule type="expression" dxfId="191" priority="192">
      <formula>ISBLANK(G1711)</formula>
    </cfRule>
  </conditionalFormatting>
  <conditionalFormatting sqref="G1714:G1715">
    <cfRule type="expression" dxfId="190" priority="191">
      <formula>ISBLANK(G1714)</formula>
    </cfRule>
  </conditionalFormatting>
  <conditionalFormatting sqref="G1726">
    <cfRule type="expression" dxfId="189" priority="190">
      <formula>ISBLANK(G1726)</formula>
    </cfRule>
  </conditionalFormatting>
  <conditionalFormatting sqref="G1729">
    <cfRule type="expression" dxfId="188" priority="189">
      <formula>ISBLANK(G1729)</formula>
    </cfRule>
  </conditionalFormatting>
  <conditionalFormatting sqref="G1731">
    <cfRule type="expression" dxfId="187" priority="188">
      <formula>ISBLANK(G1731)</formula>
    </cfRule>
  </conditionalFormatting>
  <conditionalFormatting sqref="G1733:G1734">
    <cfRule type="expression" dxfId="186" priority="187">
      <formula>ISBLANK(G1733)</formula>
    </cfRule>
  </conditionalFormatting>
  <conditionalFormatting sqref="G1737:G1739">
    <cfRule type="expression" dxfId="185" priority="186">
      <formula>ISBLANK(G1737)</formula>
    </cfRule>
  </conditionalFormatting>
  <conditionalFormatting sqref="G1747:G1748">
    <cfRule type="expression" dxfId="184" priority="185">
      <formula>ISBLANK(G1747)</formula>
    </cfRule>
  </conditionalFormatting>
  <conditionalFormatting sqref="G1750:G1751">
    <cfRule type="expression" dxfId="183" priority="184">
      <formula>ISBLANK(G1750)</formula>
    </cfRule>
  </conditionalFormatting>
  <conditionalFormatting sqref="G1758:G1761">
    <cfRule type="expression" dxfId="182" priority="183">
      <formula>ISBLANK(G1758)</formula>
    </cfRule>
  </conditionalFormatting>
  <conditionalFormatting sqref="G1763:G1768">
    <cfRule type="expression" dxfId="181" priority="182">
      <formula>ISBLANK(G1763)</formula>
    </cfRule>
  </conditionalFormatting>
  <conditionalFormatting sqref="G1771">
    <cfRule type="expression" dxfId="180" priority="181">
      <formula>ISBLANK(G1771)</formula>
    </cfRule>
  </conditionalFormatting>
  <conditionalFormatting sqref="G1773">
    <cfRule type="expression" dxfId="179" priority="180">
      <formula>ISBLANK(G1773)</formula>
    </cfRule>
  </conditionalFormatting>
  <conditionalFormatting sqref="G1783">
    <cfRule type="expression" dxfId="178" priority="179">
      <formula>ISBLANK(G1783)</formula>
    </cfRule>
  </conditionalFormatting>
  <conditionalFormatting sqref="G1822:G1828">
    <cfRule type="expression" dxfId="177" priority="178">
      <formula>ISBLANK(G1822)</formula>
    </cfRule>
  </conditionalFormatting>
  <conditionalFormatting sqref="G1830:G1831">
    <cfRule type="expression" dxfId="176" priority="177">
      <formula>ISBLANK(G1830)</formula>
    </cfRule>
  </conditionalFormatting>
  <conditionalFormatting sqref="G1835">
    <cfRule type="expression" dxfId="175" priority="176">
      <formula>ISBLANK(G1835)</formula>
    </cfRule>
  </conditionalFormatting>
  <conditionalFormatting sqref="G1837">
    <cfRule type="expression" dxfId="174" priority="175">
      <formula>ISBLANK(G1837)</formula>
    </cfRule>
  </conditionalFormatting>
  <conditionalFormatting sqref="G1841:G1844">
    <cfRule type="expression" dxfId="173" priority="174">
      <formula>ISBLANK(G1841)</formula>
    </cfRule>
  </conditionalFormatting>
  <conditionalFormatting sqref="G1850:G1852">
    <cfRule type="expression" dxfId="172" priority="173">
      <formula>ISBLANK(G1850)</formula>
    </cfRule>
  </conditionalFormatting>
  <conditionalFormatting sqref="G1855">
    <cfRule type="expression" dxfId="171" priority="172">
      <formula>ISBLANK(G1855)</formula>
    </cfRule>
  </conditionalFormatting>
  <conditionalFormatting sqref="G1864:G1865">
    <cfRule type="expression" dxfId="170" priority="171">
      <formula>ISBLANK(G1864)</formula>
    </cfRule>
  </conditionalFormatting>
  <conditionalFormatting sqref="G1867">
    <cfRule type="expression" dxfId="169" priority="170">
      <formula>ISBLANK(G1867)</formula>
    </cfRule>
  </conditionalFormatting>
  <conditionalFormatting sqref="G1870">
    <cfRule type="expression" dxfId="168" priority="169">
      <formula>ISBLANK(G1870)</formula>
    </cfRule>
  </conditionalFormatting>
  <conditionalFormatting sqref="G1875:G1905">
    <cfRule type="expression" dxfId="167" priority="168">
      <formula>ISBLANK(G1875)</formula>
    </cfRule>
  </conditionalFormatting>
  <conditionalFormatting sqref="G1906:G1909">
    <cfRule type="expression" dxfId="166" priority="167">
      <formula>ISBLANK(G1906)</formula>
    </cfRule>
  </conditionalFormatting>
  <conditionalFormatting sqref="G1910:G1917">
    <cfRule type="expression" dxfId="165" priority="166">
      <formula>ISBLANK(G1910)</formula>
    </cfRule>
  </conditionalFormatting>
  <conditionalFormatting sqref="L1 L1049:L1945">
    <cfRule type="expression" dxfId="164" priority="165">
      <formula>ISBLANK(L1)</formula>
    </cfRule>
  </conditionalFormatting>
  <conditionalFormatting sqref="L3:L7">
    <cfRule type="expression" dxfId="163" priority="164">
      <formula>ISBLANK(L3)</formula>
    </cfRule>
  </conditionalFormatting>
  <conditionalFormatting sqref="H1 H1042:H1917">
    <cfRule type="expression" dxfId="162" priority="163">
      <formula>ISBLANK(H1)</formula>
    </cfRule>
  </conditionalFormatting>
  <conditionalFormatting sqref="H2:H1041">
    <cfRule type="expression" dxfId="161" priority="162">
      <formula>ISBLANK(H2)</formula>
    </cfRule>
  </conditionalFormatting>
  <conditionalFormatting sqref="H3:H7">
    <cfRule type="expression" dxfId="160" priority="161">
      <formula>ISBLANK(H3)</formula>
    </cfRule>
  </conditionalFormatting>
  <conditionalFormatting sqref="H1937:H1945 H1919:H1929">
    <cfRule type="expression" dxfId="159" priority="160">
      <formula>ISBLANK(H1919)</formula>
    </cfRule>
  </conditionalFormatting>
  <conditionalFormatting sqref="H1918">
    <cfRule type="expression" dxfId="158" priority="159">
      <formula>ISBLANK(H1918)</formula>
    </cfRule>
  </conditionalFormatting>
  <conditionalFormatting sqref="H1931">
    <cfRule type="expression" dxfId="157" priority="158">
      <formula>ISBLANK(H1931)</formula>
    </cfRule>
  </conditionalFormatting>
  <conditionalFormatting sqref="H1934">
    <cfRule type="expression" dxfId="156" priority="157">
      <formula>ISBLANK(H1934)</formula>
    </cfRule>
  </conditionalFormatting>
  <conditionalFormatting sqref="H1933">
    <cfRule type="expression" dxfId="155" priority="156">
      <formula>ISBLANK(H1933)</formula>
    </cfRule>
  </conditionalFormatting>
  <conditionalFormatting sqref="H1935:H1936">
    <cfRule type="expression" dxfId="154" priority="155">
      <formula>ISBLANK(H1935)</formula>
    </cfRule>
  </conditionalFormatting>
  <conditionalFormatting sqref="H1930">
    <cfRule type="expression" dxfId="153" priority="154">
      <formula>ISBLANK(H1930)</formula>
    </cfRule>
  </conditionalFormatting>
  <conditionalFormatting sqref="F1:F93 F96:F102 F104:F117 F120:F135 F137:F141 F143:F144 F147:F152 F154 F156:F157 F163:F164 F167:F170 F174:F178 F181:F183 F186:F189 F191 F198 F204:F207 F209:F223 F225:F232 F234:F236 F238:F241 F243 F245:F252 F254:F256 F258:F275 F278:F281 F283:F285 F287 F291:F308 F310:F313 F317 F319:F322 F324:F330 F332:F369 F371:F372 F375:F382 F384:F386 F391 F393:F400 F403:F404 F407:F417 F423:F429 F431:F434 F439:F443 F445 F447 F449:F455 F458:F463 F465 F482:F484 F486:F487 F493:F494 F499:F537 F539:F542 F544:F548 F550:F564 F567 F570:F572 F575 F577:F584 F586:F590 F592:F594 F599:F603 F605:F621 F623:F626 F628:F632 F634:F637 F639:F648 F651:F661 F666:F675 F678 F681 F687:F691 F693:F723 F725:F730 F732:F734 F739:F744 F746:F777 F780:F783 F785:F787 F790:F808 F811:F812 F815:F829 F831 F837:F840 F843:F845 F849:F855 F857:F867 F872 F874:F880 F882 F884:F888 F890 F892:F893 F895 F900:F904 F907:F939 F941 F945:F948 F950:F955 F959:F961 F964:F966 F984:F993 F998:F1002 F1007:F1010 F1012:F1014 F1020:F1022 F1024:F1025 F1027:F1028 F1032 F1034:F1139 F1141:F1168 F1170:F1174 F1176:F1177 F1183:F1187 F1190:F1251 F1254:F1259 F1302:F1361 F1380:F1381 F1389:F1391 F1418:F1442 F1444:F1447 F1506 F1513 F1518:F1519 F1524 F1545:F1546 F1572 F1593:F1681 F1684:F1700 F1703:F1706 F1708:F1713 F1715:F1725 F1727:F1728 F1730:F1760 F1762:F1770 F1772:F1782 F1784:F1874 F1918:F1945">
    <cfRule type="expression" dxfId="152" priority="153">
      <formula>ISBLANK(F1)</formula>
    </cfRule>
  </conditionalFormatting>
  <conditionalFormatting sqref="F94:F95">
    <cfRule type="expression" dxfId="151" priority="152">
      <formula>ISBLANK(F94)</formula>
    </cfRule>
  </conditionalFormatting>
  <conditionalFormatting sqref="F103">
    <cfRule type="expression" dxfId="150" priority="151">
      <formula>ISBLANK(F103)</formula>
    </cfRule>
  </conditionalFormatting>
  <conditionalFormatting sqref="F118:F119">
    <cfRule type="expression" dxfId="149" priority="150">
      <formula>ISBLANK(F118)</formula>
    </cfRule>
  </conditionalFormatting>
  <conditionalFormatting sqref="F136">
    <cfRule type="expression" dxfId="148" priority="149">
      <formula>ISBLANK(F136)</formula>
    </cfRule>
  </conditionalFormatting>
  <conditionalFormatting sqref="F142">
    <cfRule type="expression" dxfId="147" priority="148">
      <formula>ISBLANK(F142)</formula>
    </cfRule>
  </conditionalFormatting>
  <conditionalFormatting sqref="F145:F146">
    <cfRule type="expression" dxfId="146" priority="147">
      <formula>ISBLANK(F145)</formula>
    </cfRule>
  </conditionalFormatting>
  <conditionalFormatting sqref="F153">
    <cfRule type="expression" dxfId="145" priority="146">
      <formula>ISBLANK(F153)</formula>
    </cfRule>
  </conditionalFormatting>
  <conditionalFormatting sqref="F155">
    <cfRule type="expression" dxfId="144" priority="145">
      <formula>ISBLANK(F155)</formula>
    </cfRule>
  </conditionalFormatting>
  <conditionalFormatting sqref="F158:F162">
    <cfRule type="expression" dxfId="143" priority="144">
      <formula>ISBLANK(F158)</formula>
    </cfRule>
  </conditionalFormatting>
  <conditionalFormatting sqref="F165:F166">
    <cfRule type="expression" dxfId="142" priority="143">
      <formula>ISBLANK(F165)</formula>
    </cfRule>
  </conditionalFormatting>
  <conditionalFormatting sqref="F171:F173">
    <cfRule type="expression" dxfId="141" priority="142">
      <formula>ISBLANK(F171)</formula>
    </cfRule>
  </conditionalFormatting>
  <conditionalFormatting sqref="F179:F180">
    <cfRule type="expression" dxfId="140" priority="141">
      <formula>ISBLANK(F179)</formula>
    </cfRule>
  </conditionalFormatting>
  <conditionalFormatting sqref="F184:F185">
    <cfRule type="expression" dxfId="139" priority="140">
      <formula>ISBLANK(F184)</formula>
    </cfRule>
  </conditionalFormatting>
  <conditionalFormatting sqref="F190">
    <cfRule type="expression" dxfId="138" priority="139">
      <formula>ISBLANK(F190)</formula>
    </cfRule>
  </conditionalFormatting>
  <conditionalFormatting sqref="F192:F197">
    <cfRule type="expression" dxfId="137" priority="138">
      <formula>ISBLANK(F192)</formula>
    </cfRule>
  </conditionalFormatting>
  <conditionalFormatting sqref="F199:F203">
    <cfRule type="expression" dxfId="136" priority="137">
      <formula>ISBLANK(F199)</formula>
    </cfRule>
  </conditionalFormatting>
  <conditionalFormatting sqref="F208">
    <cfRule type="expression" dxfId="135" priority="136">
      <formula>ISBLANK(F208)</formula>
    </cfRule>
  </conditionalFormatting>
  <conditionalFormatting sqref="F224">
    <cfRule type="expression" dxfId="134" priority="135">
      <formula>ISBLANK(F224)</formula>
    </cfRule>
  </conditionalFormatting>
  <conditionalFormatting sqref="F233">
    <cfRule type="expression" dxfId="133" priority="134">
      <formula>ISBLANK(F233)</formula>
    </cfRule>
  </conditionalFormatting>
  <conditionalFormatting sqref="F237">
    <cfRule type="expression" dxfId="132" priority="133">
      <formula>ISBLANK(F237)</formula>
    </cfRule>
  </conditionalFormatting>
  <conditionalFormatting sqref="F242">
    <cfRule type="expression" dxfId="131" priority="132">
      <formula>ISBLANK(F242)</formula>
    </cfRule>
  </conditionalFormatting>
  <conditionalFormatting sqref="F244">
    <cfRule type="expression" dxfId="130" priority="131">
      <formula>ISBLANK(F244)</formula>
    </cfRule>
  </conditionalFormatting>
  <conditionalFormatting sqref="F253">
    <cfRule type="expression" dxfId="129" priority="130">
      <formula>ISBLANK(F253)</formula>
    </cfRule>
  </conditionalFormatting>
  <conditionalFormatting sqref="F257">
    <cfRule type="expression" dxfId="128" priority="129">
      <formula>ISBLANK(F257)</formula>
    </cfRule>
  </conditionalFormatting>
  <conditionalFormatting sqref="F276:F277">
    <cfRule type="expression" dxfId="127" priority="128">
      <formula>ISBLANK(F276)</formula>
    </cfRule>
  </conditionalFormatting>
  <conditionalFormatting sqref="F282">
    <cfRule type="expression" dxfId="126" priority="127">
      <formula>ISBLANK(F282)</formula>
    </cfRule>
  </conditionalFormatting>
  <conditionalFormatting sqref="F286">
    <cfRule type="expression" dxfId="125" priority="126">
      <formula>ISBLANK(F286)</formula>
    </cfRule>
  </conditionalFormatting>
  <conditionalFormatting sqref="F288:F290">
    <cfRule type="expression" dxfId="124" priority="125">
      <formula>ISBLANK(F288)</formula>
    </cfRule>
  </conditionalFormatting>
  <conditionalFormatting sqref="F309">
    <cfRule type="expression" dxfId="123" priority="124">
      <formula>ISBLANK(F309)</formula>
    </cfRule>
  </conditionalFormatting>
  <conditionalFormatting sqref="F314:F316">
    <cfRule type="expression" dxfId="122" priority="123">
      <formula>ISBLANK(F314)</formula>
    </cfRule>
  </conditionalFormatting>
  <conditionalFormatting sqref="F318">
    <cfRule type="expression" dxfId="121" priority="122">
      <formula>ISBLANK(F318)</formula>
    </cfRule>
  </conditionalFormatting>
  <conditionalFormatting sqref="F323">
    <cfRule type="expression" dxfId="120" priority="121">
      <formula>ISBLANK(F323)</formula>
    </cfRule>
  </conditionalFormatting>
  <conditionalFormatting sqref="F331">
    <cfRule type="expression" dxfId="119" priority="120">
      <formula>ISBLANK(F331)</formula>
    </cfRule>
  </conditionalFormatting>
  <conditionalFormatting sqref="F370">
    <cfRule type="expression" dxfId="118" priority="119">
      <formula>ISBLANK(F370)</formula>
    </cfRule>
  </conditionalFormatting>
  <conditionalFormatting sqref="F373:F374">
    <cfRule type="expression" dxfId="117" priority="118">
      <formula>ISBLANK(F373)</formula>
    </cfRule>
  </conditionalFormatting>
  <conditionalFormatting sqref="F383">
    <cfRule type="expression" dxfId="116" priority="117">
      <formula>ISBLANK(F383)</formula>
    </cfRule>
  </conditionalFormatting>
  <conditionalFormatting sqref="F387:F390">
    <cfRule type="expression" dxfId="115" priority="116">
      <formula>ISBLANK(F387)</formula>
    </cfRule>
  </conditionalFormatting>
  <conditionalFormatting sqref="F392">
    <cfRule type="expression" dxfId="114" priority="115">
      <formula>ISBLANK(F392)</formula>
    </cfRule>
  </conditionalFormatting>
  <conditionalFormatting sqref="F401:F402">
    <cfRule type="expression" dxfId="113" priority="114">
      <formula>ISBLANK(F401)</formula>
    </cfRule>
  </conditionalFormatting>
  <conditionalFormatting sqref="F405:F406">
    <cfRule type="expression" dxfId="112" priority="113">
      <formula>ISBLANK(F405)</formula>
    </cfRule>
  </conditionalFormatting>
  <conditionalFormatting sqref="F418:F422">
    <cfRule type="expression" dxfId="111" priority="112">
      <formula>ISBLANK(F418)</formula>
    </cfRule>
  </conditionalFormatting>
  <conditionalFormatting sqref="F430">
    <cfRule type="expression" dxfId="110" priority="111">
      <formula>ISBLANK(F430)</formula>
    </cfRule>
  </conditionalFormatting>
  <conditionalFormatting sqref="F435:F438">
    <cfRule type="expression" dxfId="109" priority="110">
      <formula>ISBLANK(F435)</formula>
    </cfRule>
  </conditionalFormatting>
  <conditionalFormatting sqref="F444">
    <cfRule type="expression" dxfId="108" priority="109">
      <formula>ISBLANK(F444)</formula>
    </cfRule>
  </conditionalFormatting>
  <conditionalFormatting sqref="F446">
    <cfRule type="expression" dxfId="107" priority="108">
      <formula>ISBLANK(F446)</formula>
    </cfRule>
  </conditionalFormatting>
  <conditionalFormatting sqref="F448">
    <cfRule type="expression" dxfId="106" priority="107">
      <formula>ISBLANK(F448)</formula>
    </cfRule>
  </conditionalFormatting>
  <conditionalFormatting sqref="F456:F457">
    <cfRule type="expression" dxfId="105" priority="106">
      <formula>ISBLANK(F456)</formula>
    </cfRule>
  </conditionalFormatting>
  <conditionalFormatting sqref="F464">
    <cfRule type="expression" dxfId="104" priority="105">
      <formula>ISBLANK(F464)</formula>
    </cfRule>
  </conditionalFormatting>
  <conditionalFormatting sqref="F466:F481">
    <cfRule type="expression" dxfId="103" priority="104">
      <formula>ISBLANK(F466)</formula>
    </cfRule>
  </conditionalFormatting>
  <conditionalFormatting sqref="F485">
    <cfRule type="expression" dxfId="102" priority="103">
      <formula>ISBLANK(F485)</formula>
    </cfRule>
  </conditionalFormatting>
  <conditionalFormatting sqref="F488:F492">
    <cfRule type="expression" dxfId="101" priority="102">
      <formula>ISBLANK(F488)</formula>
    </cfRule>
  </conditionalFormatting>
  <conditionalFormatting sqref="F495:F498">
    <cfRule type="expression" dxfId="100" priority="101">
      <formula>ISBLANK(F495)</formula>
    </cfRule>
  </conditionalFormatting>
  <conditionalFormatting sqref="F538">
    <cfRule type="expression" dxfId="99" priority="100">
      <formula>ISBLANK(F538)</formula>
    </cfRule>
  </conditionalFormatting>
  <conditionalFormatting sqref="F543">
    <cfRule type="expression" dxfId="98" priority="99">
      <formula>ISBLANK(F543)</formula>
    </cfRule>
  </conditionalFormatting>
  <conditionalFormatting sqref="F549">
    <cfRule type="expression" dxfId="97" priority="98">
      <formula>ISBLANK(F549)</formula>
    </cfRule>
  </conditionalFormatting>
  <conditionalFormatting sqref="F565:F566">
    <cfRule type="expression" dxfId="96" priority="97">
      <formula>ISBLANK(F565)</formula>
    </cfRule>
  </conditionalFormatting>
  <conditionalFormatting sqref="F568:F569">
    <cfRule type="expression" dxfId="95" priority="96">
      <formula>ISBLANK(F568)</formula>
    </cfRule>
  </conditionalFormatting>
  <conditionalFormatting sqref="F573:F574">
    <cfRule type="expression" dxfId="94" priority="95">
      <formula>ISBLANK(F573)</formula>
    </cfRule>
  </conditionalFormatting>
  <conditionalFormatting sqref="F576">
    <cfRule type="expression" dxfId="93" priority="94">
      <formula>ISBLANK(F576)</formula>
    </cfRule>
  </conditionalFormatting>
  <conditionalFormatting sqref="F585">
    <cfRule type="expression" dxfId="92" priority="93">
      <formula>ISBLANK(F585)</formula>
    </cfRule>
  </conditionalFormatting>
  <conditionalFormatting sqref="F591">
    <cfRule type="expression" dxfId="91" priority="92">
      <formula>ISBLANK(F591)</formula>
    </cfRule>
  </conditionalFormatting>
  <conditionalFormatting sqref="F595:F598">
    <cfRule type="expression" dxfId="90" priority="91">
      <formula>ISBLANK(F595)</formula>
    </cfRule>
  </conditionalFormatting>
  <conditionalFormatting sqref="F604">
    <cfRule type="expression" dxfId="89" priority="90">
      <formula>ISBLANK(F604)</formula>
    </cfRule>
  </conditionalFormatting>
  <conditionalFormatting sqref="F622">
    <cfRule type="expression" dxfId="88" priority="89">
      <formula>ISBLANK(F622)</formula>
    </cfRule>
  </conditionalFormatting>
  <conditionalFormatting sqref="F627">
    <cfRule type="expression" dxfId="87" priority="88">
      <formula>ISBLANK(F627)</formula>
    </cfRule>
  </conditionalFormatting>
  <conditionalFormatting sqref="F633">
    <cfRule type="expression" dxfId="86" priority="87">
      <formula>ISBLANK(F633)</formula>
    </cfRule>
  </conditionalFormatting>
  <conditionalFormatting sqref="F638">
    <cfRule type="expression" dxfId="85" priority="86">
      <formula>ISBLANK(F638)</formula>
    </cfRule>
  </conditionalFormatting>
  <conditionalFormatting sqref="F649:F650">
    <cfRule type="expression" dxfId="84" priority="85">
      <formula>ISBLANK(F649)</formula>
    </cfRule>
  </conditionalFormatting>
  <conditionalFormatting sqref="F662:F665">
    <cfRule type="expression" dxfId="83" priority="84">
      <formula>ISBLANK(F662)</formula>
    </cfRule>
  </conditionalFormatting>
  <conditionalFormatting sqref="F676:F677">
    <cfRule type="expression" dxfId="82" priority="83">
      <formula>ISBLANK(F676)</formula>
    </cfRule>
  </conditionalFormatting>
  <conditionalFormatting sqref="F679:F680">
    <cfRule type="expression" dxfId="81" priority="82">
      <formula>ISBLANK(F679)</formula>
    </cfRule>
  </conditionalFormatting>
  <conditionalFormatting sqref="F682:F686">
    <cfRule type="expression" dxfId="80" priority="81">
      <formula>ISBLANK(F682)</formula>
    </cfRule>
  </conditionalFormatting>
  <conditionalFormatting sqref="F692">
    <cfRule type="expression" dxfId="79" priority="80">
      <formula>ISBLANK(F692)</formula>
    </cfRule>
  </conditionalFormatting>
  <conditionalFormatting sqref="F724">
    <cfRule type="expression" dxfId="78" priority="79">
      <formula>ISBLANK(F724)</formula>
    </cfRule>
  </conditionalFormatting>
  <conditionalFormatting sqref="F731">
    <cfRule type="expression" dxfId="77" priority="78">
      <formula>ISBLANK(F731)</formula>
    </cfRule>
  </conditionalFormatting>
  <conditionalFormatting sqref="F735:F738">
    <cfRule type="expression" dxfId="76" priority="77">
      <formula>ISBLANK(F735)</formula>
    </cfRule>
  </conditionalFormatting>
  <conditionalFormatting sqref="F745">
    <cfRule type="expression" dxfId="75" priority="76">
      <formula>ISBLANK(F745)</formula>
    </cfRule>
  </conditionalFormatting>
  <conditionalFormatting sqref="F778:F779">
    <cfRule type="expression" dxfId="74" priority="75">
      <formula>ISBLANK(F778)</formula>
    </cfRule>
  </conditionalFormatting>
  <conditionalFormatting sqref="F784">
    <cfRule type="expression" dxfId="73" priority="74">
      <formula>ISBLANK(F784)</formula>
    </cfRule>
  </conditionalFormatting>
  <conditionalFormatting sqref="F788:F789">
    <cfRule type="expression" dxfId="72" priority="73">
      <formula>ISBLANK(F788)</formula>
    </cfRule>
  </conditionalFormatting>
  <conditionalFormatting sqref="F809:F810">
    <cfRule type="expression" dxfId="71" priority="72">
      <formula>ISBLANK(F809)</formula>
    </cfRule>
  </conditionalFormatting>
  <conditionalFormatting sqref="F813:F814">
    <cfRule type="expression" dxfId="70" priority="71">
      <formula>ISBLANK(F813)</formula>
    </cfRule>
  </conditionalFormatting>
  <conditionalFormatting sqref="F830">
    <cfRule type="expression" dxfId="69" priority="70">
      <formula>ISBLANK(F830)</formula>
    </cfRule>
  </conditionalFormatting>
  <conditionalFormatting sqref="F832:F836">
    <cfRule type="expression" dxfId="68" priority="69">
      <formula>ISBLANK(F832)</formula>
    </cfRule>
  </conditionalFormatting>
  <conditionalFormatting sqref="F841:F842">
    <cfRule type="expression" dxfId="67" priority="68">
      <formula>ISBLANK(F841)</formula>
    </cfRule>
  </conditionalFormatting>
  <conditionalFormatting sqref="F846:F848">
    <cfRule type="expression" dxfId="66" priority="67">
      <formula>ISBLANK(F846)</formula>
    </cfRule>
  </conditionalFormatting>
  <conditionalFormatting sqref="F856">
    <cfRule type="expression" dxfId="65" priority="66">
      <formula>ISBLANK(F856)</formula>
    </cfRule>
  </conditionalFormatting>
  <conditionalFormatting sqref="F868:F871">
    <cfRule type="expression" dxfId="64" priority="65">
      <formula>ISBLANK(F868)</formula>
    </cfRule>
  </conditionalFormatting>
  <conditionalFormatting sqref="F873">
    <cfRule type="expression" dxfId="63" priority="64">
      <formula>ISBLANK(F873)</formula>
    </cfRule>
  </conditionalFormatting>
  <conditionalFormatting sqref="F881">
    <cfRule type="expression" dxfId="62" priority="63">
      <formula>ISBLANK(F881)</formula>
    </cfRule>
  </conditionalFormatting>
  <conditionalFormatting sqref="F883">
    <cfRule type="expression" dxfId="61" priority="62">
      <formula>ISBLANK(F883)</formula>
    </cfRule>
  </conditionalFormatting>
  <conditionalFormatting sqref="F889">
    <cfRule type="expression" dxfId="60" priority="61">
      <formula>ISBLANK(F889)</formula>
    </cfRule>
  </conditionalFormatting>
  <conditionalFormatting sqref="F891">
    <cfRule type="expression" dxfId="59" priority="60">
      <formula>ISBLANK(F891)</formula>
    </cfRule>
  </conditionalFormatting>
  <conditionalFormatting sqref="F894">
    <cfRule type="expression" dxfId="58" priority="59">
      <formula>ISBLANK(F894)</formula>
    </cfRule>
  </conditionalFormatting>
  <conditionalFormatting sqref="F896:F899">
    <cfRule type="expression" dxfId="57" priority="58">
      <formula>ISBLANK(F896)</formula>
    </cfRule>
  </conditionalFormatting>
  <conditionalFormatting sqref="F905:F906">
    <cfRule type="expression" dxfId="56" priority="57">
      <formula>ISBLANK(F905)</formula>
    </cfRule>
  </conditionalFormatting>
  <conditionalFormatting sqref="F940">
    <cfRule type="expression" dxfId="55" priority="56">
      <formula>ISBLANK(F940)</formula>
    </cfRule>
  </conditionalFormatting>
  <conditionalFormatting sqref="F942:F944">
    <cfRule type="expression" dxfId="54" priority="55">
      <formula>ISBLANK(F942)</formula>
    </cfRule>
  </conditionalFormatting>
  <conditionalFormatting sqref="F949">
    <cfRule type="expression" dxfId="53" priority="54">
      <formula>ISBLANK(F949)</formula>
    </cfRule>
  </conditionalFormatting>
  <conditionalFormatting sqref="F956:F958">
    <cfRule type="expression" dxfId="52" priority="53">
      <formula>ISBLANK(F956)</formula>
    </cfRule>
  </conditionalFormatting>
  <conditionalFormatting sqref="F962:F963">
    <cfRule type="expression" dxfId="51" priority="52">
      <formula>ISBLANK(F962)</formula>
    </cfRule>
  </conditionalFormatting>
  <conditionalFormatting sqref="F967:F983">
    <cfRule type="expression" dxfId="50" priority="51">
      <formula>ISBLANK(F967)</formula>
    </cfRule>
  </conditionalFormatting>
  <conditionalFormatting sqref="F994:F997">
    <cfRule type="expression" dxfId="49" priority="50">
      <formula>ISBLANK(F994)</formula>
    </cfRule>
  </conditionalFormatting>
  <conditionalFormatting sqref="F1003:F1006">
    <cfRule type="expression" dxfId="48" priority="49">
      <formula>ISBLANK(F1003)</formula>
    </cfRule>
  </conditionalFormatting>
  <conditionalFormatting sqref="F1011">
    <cfRule type="expression" dxfId="47" priority="48">
      <formula>ISBLANK(F1011)</formula>
    </cfRule>
  </conditionalFormatting>
  <conditionalFormatting sqref="F1015:F1019">
    <cfRule type="expression" dxfId="46" priority="47">
      <formula>ISBLANK(F1015)</formula>
    </cfRule>
  </conditionalFormatting>
  <conditionalFormatting sqref="F1023">
    <cfRule type="expression" dxfId="45" priority="46">
      <formula>ISBLANK(F1023)</formula>
    </cfRule>
  </conditionalFormatting>
  <conditionalFormatting sqref="F1026">
    <cfRule type="expression" dxfId="44" priority="45">
      <formula>ISBLANK(F1026)</formula>
    </cfRule>
  </conditionalFormatting>
  <conditionalFormatting sqref="F1029:F1031">
    <cfRule type="expression" dxfId="43" priority="44">
      <formula>ISBLANK(F1029)</formula>
    </cfRule>
  </conditionalFormatting>
  <conditionalFormatting sqref="F1033">
    <cfRule type="expression" dxfId="42" priority="43">
      <formula>ISBLANK(F1033)</formula>
    </cfRule>
  </conditionalFormatting>
  <conditionalFormatting sqref="F1140">
    <cfRule type="expression" dxfId="41" priority="42">
      <formula>ISBLANK(F1140)</formula>
    </cfRule>
  </conditionalFormatting>
  <conditionalFormatting sqref="F1169">
    <cfRule type="expression" dxfId="40" priority="41">
      <formula>ISBLANK(F1169)</formula>
    </cfRule>
  </conditionalFormatting>
  <conditionalFormatting sqref="F1175">
    <cfRule type="expression" dxfId="39" priority="40">
      <formula>ISBLANK(F1175)</formula>
    </cfRule>
  </conditionalFormatting>
  <conditionalFormatting sqref="F1178:F1182">
    <cfRule type="expression" dxfId="38" priority="39">
      <formula>ISBLANK(F1178)</formula>
    </cfRule>
  </conditionalFormatting>
  <conditionalFormatting sqref="F1188:F1189">
    <cfRule type="expression" dxfId="37" priority="38">
      <formula>ISBLANK(F1188)</formula>
    </cfRule>
  </conditionalFormatting>
  <conditionalFormatting sqref="F1252:F1253">
    <cfRule type="expression" dxfId="36" priority="37">
      <formula>ISBLANK(F1252)</formula>
    </cfRule>
  </conditionalFormatting>
  <conditionalFormatting sqref="F1260:F1301">
    <cfRule type="expression" dxfId="35" priority="36">
      <formula>ISBLANK(F1260)</formula>
    </cfRule>
  </conditionalFormatting>
  <conditionalFormatting sqref="F1362:F1379">
    <cfRule type="expression" dxfId="34" priority="35">
      <formula>ISBLANK(F1362)</formula>
    </cfRule>
  </conditionalFormatting>
  <conditionalFormatting sqref="F1382:F1388">
    <cfRule type="expression" dxfId="33" priority="34">
      <formula>ISBLANK(F1382)</formula>
    </cfRule>
  </conditionalFormatting>
  <conditionalFormatting sqref="F1392:F1417">
    <cfRule type="expression" dxfId="32" priority="33">
      <formula>ISBLANK(F1392)</formula>
    </cfRule>
  </conditionalFormatting>
  <conditionalFormatting sqref="F1443">
    <cfRule type="expression" dxfId="31" priority="32">
      <formula>ISBLANK(F1443)</formula>
    </cfRule>
  </conditionalFormatting>
  <conditionalFormatting sqref="F1448:F1505">
    <cfRule type="expression" dxfId="30" priority="31">
      <formula>ISBLANK(F1448)</formula>
    </cfRule>
  </conditionalFormatting>
  <conditionalFormatting sqref="F1507:F1512">
    <cfRule type="expression" dxfId="29" priority="30">
      <formula>ISBLANK(F1507)</formula>
    </cfRule>
  </conditionalFormatting>
  <conditionalFormatting sqref="F1514:F1517">
    <cfRule type="expression" dxfId="28" priority="29">
      <formula>ISBLANK(F1514)</formula>
    </cfRule>
  </conditionalFormatting>
  <conditionalFormatting sqref="F1520:F1523">
    <cfRule type="expression" dxfId="27" priority="28">
      <formula>ISBLANK(F1520)</formula>
    </cfRule>
  </conditionalFormatting>
  <conditionalFormatting sqref="F1525:F1544">
    <cfRule type="expression" dxfId="26" priority="27">
      <formula>ISBLANK(F1525)</formula>
    </cfRule>
  </conditionalFormatting>
  <conditionalFormatting sqref="F1547:F1571">
    <cfRule type="expression" dxfId="25" priority="26">
      <formula>ISBLANK(F1547)</formula>
    </cfRule>
  </conditionalFormatting>
  <conditionalFormatting sqref="F1573:F1592">
    <cfRule type="expression" dxfId="24" priority="25">
      <formula>ISBLANK(F1573)</formula>
    </cfRule>
  </conditionalFormatting>
  <conditionalFormatting sqref="F1682:F1683">
    <cfRule type="expression" dxfId="23" priority="24">
      <formula>ISBLANK(F1682)</formula>
    </cfRule>
  </conditionalFormatting>
  <conditionalFormatting sqref="F1701:F1702">
    <cfRule type="expression" dxfId="22" priority="23">
      <formula>ISBLANK(F1701)</formula>
    </cfRule>
  </conditionalFormatting>
  <conditionalFormatting sqref="F1707">
    <cfRule type="expression" dxfId="21" priority="22">
      <formula>ISBLANK(F1707)</formula>
    </cfRule>
  </conditionalFormatting>
  <conditionalFormatting sqref="F1714">
    <cfRule type="expression" dxfId="20" priority="21">
      <formula>ISBLANK(F1714)</formula>
    </cfRule>
  </conditionalFormatting>
  <conditionalFormatting sqref="F1726">
    <cfRule type="expression" dxfId="19" priority="20">
      <formula>ISBLANK(F1726)</formula>
    </cfRule>
  </conditionalFormatting>
  <conditionalFormatting sqref="F1729">
    <cfRule type="expression" dxfId="18" priority="19">
      <formula>ISBLANK(F1729)</formula>
    </cfRule>
  </conditionalFormatting>
  <conditionalFormatting sqref="F1761">
    <cfRule type="expression" dxfId="17" priority="18">
      <formula>ISBLANK(F1761)</formula>
    </cfRule>
  </conditionalFormatting>
  <conditionalFormatting sqref="F1771">
    <cfRule type="expression" dxfId="16" priority="17">
      <formula>ISBLANK(F1771)</formula>
    </cfRule>
  </conditionalFormatting>
  <conditionalFormatting sqref="F1783">
    <cfRule type="expression" dxfId="15" priority="16">
      <formula>ISBLANK(F1783)</formula>
    </cfRule>
  </conditionalFormatting>
  <conditionalFormatting sqref="F1875:F1905">
    <cfRule type="expression" dxfId="14" priority="15">
      <formula>ISBLANK(F1875)</formula>
    </cfRule>
  </conditionalFormatting>
  <conditionalFormatting sqref="F1906:F1909">
    <cfRule type="expression" dxfId="13" priority="14">
      <formula>ISBLANK(F1906)</formula>
    </cfRule>
  </conditionalFormatting>
  <conditionalFormatting sqref="F1910:F1917">
    <cfRule type="expression" dxfId="12" priority="13">
      <formula>ISBLANK(F1910)</formula>
    </cfRule>
  </conditionalFormatting>
  <conditionalFormatting sqref="P1:P1900 P1940:P1048576">
    <cfRule type="expression" dxfId="11" priority="12">
      <formula>ISBLANK(P1)</formula>
    </cfRule>
  </conditionalFormatting>
  <conditionalFormatting sqref="P1901:P1905">
    <cfRule type="expression" dxfId="10" priority="11">
      <formula>ISBLANK(P1901)</formula>
    </cfRule>
  </conditionalFormatting>
  <conditionalFormatting sqref="P1906:P1909">
    <cfRule type="expression" dxfId="9" priority="10">
      <formula>ISBLANK(P1906)</formula>
    </cfRule>
  </conditionalFormatting>
  <conditionalFormatting sqref="P1910:P1917">
    <cfRule type="expression" dxfId="8" priority="9">
      <formula>ISBLANK(P1910)</formula>
    </cfRule>
  </conditionalFormatting>
  <conditionalFormatting sqref="P1918">
    <cfRule type="expression" dxfId="7" priority="8">
      <formula>ISBLANK(P1918)</formula>
    </cfRule>
  </conditionalFormatting>
  <conditionalFormatting sqref="P1935:P1936">
    <cfRule type="expression" dxfId="6" priority="7">
      <formula>ISBLANK(P1935)</formula>
    </cfRule>
  </conditionalFormatting>
  <conditionalFormatting sqref="P1937:P1939 P1919:P1929">
    <cfRule type="expression" dxfId="5" priority="6">
      <formula>ISBLANK(P1919)</formula>
    </cfRule>
  </conditionalFormatting>
  <conditionalFormatting sqref="P1931">
    <cfRule type="expression" dxfId="4" priority="5">
      <formula>ISBLANK(P1931)</formula>
    </cfRule>
  </conditionalFormatting>
  <conditionalFormatting sqref="P1932">
    <cfRule type="expression" dxfId="3" priority="4">
      <formula>ISBLANK(P1932)</formula>
    </cfRule>
  </conditionalFormatting>
  <conditionalFormatting sqref="P1933">
    <cfRule type="expression" dxfId="2" priority="3">
      <formula>ISBLANK(P1933)</formula>
    </cfRule>
  </conditionalFormatting>
  <conditionalFormatting sqref="P1934">
    <cfRule type="expression" dxfId="1" priority="2">
      <formula>ISBLANK(P1934)</formula>
    </cfRule>
  </conditionalFormatting>
  <conditionalFormatting sqref="P1930">
    <cfRule type="expression" dxfId="0" priority="1">
      <formula>ISBLANK(P1930)</formula>
    </cfRule>
  </conditionalFormatting>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58"/>
  <sheetViews>
    <sheetView showGridLines="0" zoomScale="115" zoomScaleNormal="115" zoomScaleSheetLayoutView="100" workbookViewId="0">
      <selection activeCell="AQ21" sqref="AQ21:AU21"/>
    </sheetView>
  </sheetViews>
  <sheetFormatPr defaultColWidth="2.7109375" defaultRowHeight="12.95" customHeight="1" zeroHeight="1"/>
  <cols>
    <col min="1" max="14" width="2.7109375" customWidth="1"/>
    <col min="15" max="15" width="3" bestFit="1" customWidth="1"/>
    <col min="16" max="47" width="2.7109375" customWidth="1"/>
  </cols>
  <sheetData>
    <row r="1" spans="1:47" ht="5.0999999999999996" customHeight="1"/>
    <row r="2" spans="1:47" ht="24.95" customHeight="1">
      <c r="H2" s="2"/>
      <c r="I2" s="2"/>
      <c r="J2" s="2"/>
      <c r="K2" s="2"/>
      <c r="L2" s="2"/>
      <c r="M2" s="2"/>
      <c r="N2" s="2"/>
      <c r="O2" s="2"/>
      <c r="P2" s="2"/>
      <c r="Q2" s="2"/>
      <c r="R2" s="2"/>
      <c r="S2" s="2"/>
      <c r="T2" s="2"/>
      <c r="U2" s="2"/>
      <c r="V2" s="2"/>
      <c r="W2" s="2"/>
      <c r="X2" s="2"/>
      <c r="Y2" s="2"/>
      <c r="Z2" s="2"/>
      <c r="AA2" s="2"/>
      <c r="AB2" s="2"/>
      <c r="AC2" s="2"/>
      <c r="AD2" s="2"/>
      <c r="AE2" s="2"/>
      <c r="AF2" s="2"/>
      <c r="AG2" s="2"/>
      <c r="AI2" s="3" t="str">
        <f>VLOOKUP(1918,Sprachindex!A:Z,$AT$5,FALSE)</f>
        <v xml:space="preserve">SONDER- ERHEBUNGSBOGEN </v>
      </c>
    </row>
    <row r="3" spans="1:47" ht="5.0999999999999996" customHeight="1">
      <c r="H3" s="2"/>
      <c r="I3" s="2"/>
      <c r="J3" s="2"/>
      <c r="K3" s="2"/>
      <c r="L3" s="2"/>
      <c r="M3" s="2"/>
      <c r="N3" s="2"/>
      <c r="O3" s="2"/>
      <c r="P3" s="2"/>
      <c r="Q3" s="2"/>
      <c r="R3" s="2"/>
      <c r="S3" s="2"/>
      <c r="T3" s="2"/>
      <c r="U3" s="2"/>
      <c r="V3" s="2"/>
      <c r="W3" s="2"/>
      <c r="X3" s="2"/>
      <c r="Y3" s="2"/>
      <c r="Z3" s="2"/>
      <c r="AA3" s="2"/>
      <c r="AB3" s="2"/>
      <c r="AC3" s="2"/>
      <c r="AD3" s="2"/>
      <c r="AE3" s="2"/>
      <c r="AF3" s="2"/>
      <c r="AG3" s="2"/>
      <c r="AI3" s="3"/>
    </row>
    <row r="4" spans="1:47" ht="24.95" customHeight="1">
      <c r="H4" s="2"/>
      <c r="I4" s="2"/>
      <c r="J4" s="2"/>
      <c r="K4" s="2"/>
      <c r="L4" s="2"/>
      <c r="M4" s="2"/>
      <c r="N4" s="2"/>
      <c r="O4" s="2"/>
      <c r="P4" s="2"/>
      <c r="Q4" s="2"/>
      <c r="R4" s="2"/>
      <c r="S4" s="2"/>
      <c r="T4" s="2"/>
      <c r="U4" s="2"/>
      <c r="V4" s="2"/>
      <c r="W4" s="2"/>
      <c r="X4" s="2"/>
      <c r="Y4" s="2"/>
      <c r="Z4" s="2"/>
      <c r="AA4" s="2"/>
      <c r="AB4" s="2"/>
      <c r="AC4" s="2"/>
      <c r="AD4" s="2"/>
      <c r="AE4" s="2"/>
      <c r="AF4" s="2"/>
      <c r="AG4" s="2"/>
      <c r="AI4" s="3" t="str">
        <f>VLOOKUP(1920,Sprachindex!A:Z,$AT$5,FALSE)</f>
        <v>RINNENWINKEL 3D</v>
      </c>
    </row>
    <row r="5" spans="1:47" ht="12.9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S5" s="83">
        <f>Rinnenwinkel_3D!$AS$5</f>
        <v>15</v>
      </c>
      <c r="AT5" s="83">
        <f>AS5+1</f>
        <v>16</v>
      </c>
    </row>
    <row r="6" spans="1:47" ht="12.95" customHeight="1">
      <c r="B6" s="6"/>
      <c r="C6" s="6"/>
      <c r="E6" s="20" t="str">
        <f>VLOOKUP(393,Sprachindex!A:Z,$AT$5,FALSE)</f>
        <v>Firma / Besteller:</v>
      </c>
      <c r="G6" s="6"/>
      <c r="H6" s="6"/>
      <c r="I6" s="6"/>
      <c r="J6" s="6"/>
      <c r="K6" s="6"/>
      <c r="L6" s="6"/>
      <c r="M6" s="6"/>
      <c r="N6" s="6"/>
      <c r="O6" s="6"/>
      <c r="P6" s="6"/>
      <c r="Q6" s="12" t="str">
        <f>VLOOKUP(383,Sprachindex!A:Z,$AT$5,FALSE)</f>
        <v>Farbe</v>
      </c>
      <c r="R6" s="13"/>
      <c r="S6" s="13"/>
      <c r="T6" s="13"/>
      <c r="U6" s="13"/>
      <c r="V6" s="13"/>
      <c r="W6" s="13"/>
      <c r="X6" s="13"/>
      <c r="Y6" s="13"/>
      <c r="Z6" s="13"/>
      <c r="AA6" s="13"/>
      <c r="AB6" s="13"/>
      <c r="AC6" s="13"/>
      <c r="AD6" s="13"/>
      <c r="AE6" s="13"/>
      <c r="AF6" s="13"/>
      <c r="AG6" s="13"/>
      <c r="AH6" s="13"/>
      <c r="AI6" s="86">
        <f>Rinnenwinkel_3D!AI6</f>
        <v>0</v>
      </c>
      <c r="AM6" s="158"/>
      <c r="AN6" s="158"/>
      <c r="AO6" s="158"/>
      <c r="AP6" s="158"/>
      <c r="AQ6" s="158"/>
      <c r="AR6" s="158"/>
      <c r="AS6" s="158"/>
      <c r="AT6" s="158"/>
      <c r="AU6" s="79"/>
    </row>
    <row r="7" spans="1:47" ht="12.95" customHeight="1">
      <c r="B7" s="6"/>
      <c r="C7" s="6"/>
      <c r="D7" s="7" t="str">
        <f>VLOOKUP(622,Sprachindex!A:Z,$AT$5,FALSE)</f>
        <v>Name:</v>
      </c>
      <c r="E7" s="134"/>
      <c r="F7" s="135"/>
      <c r="G7" s="135"/>
      <c r="H7" s="135"/>
      <c r="I7" s="135"/>
      <c r="J7" s="135"/>
      <c r="K7" s="135"/>
      <c r="L7" s="135"/>
      <c r="M7" s="135"/>
      <c r="N7" s="135"/>
      <c r="O7" s="136"/>
      <c r="P7" s="6"/>
      <c r="Q7" s="14"/>
      <c r="R7" s="15" t="str">
        <f>VLOOKUP(25,Sprachindex!A:Z,$AT$5,FALSE)</f>
        <v>01 P.10 Braun</v>
      </c>
      <c r="S7" s="6"/>
      <c r="T7" s="6"/>
      <c r="U7" s="6"/>
      <c r="V7" s="6"/>
      <c r="W7" s="6"/>
      <c r="X7" s="6"/>
      <c r="Y7" s="6"/>
      <c r="Z7" s="6"/>
      <c r="AA7" s="6"/>
      <c r="AB7" s="15" t="str">
        <f>VLOOKUP(24,Sprachindex!A:Z,$AT$5,FALSE)</f>
        <v>01 Braun</v>
      </c>
      <c r="AC7" s="6"/>
      <c r="AD7" s="6"/>
      <c r="AE7" s="6"/>
      <c r="AF7" s="6"/>
      <c r="AG7" s="6"/>
      <c r="AH7" s="6"/>
      <c r="AI7" s="9"/>
      <c r="AR7" s="80"/>
      <c r="AS7" s="80"/>
    </row>
    <row r="8" spans="1:47" ht="12.95" customHeight="1">
      <c r="B8" s="6"/>
      <c r="C8" s="6"/>
      <c r="D8" s="7" t="str">
        <f>VLOOKUP(884,Sprachindex!A:Z,$AT$5,FALSE)</f>
        <v>Straße:</v>
      </c>
      <c r="E8" s="134"/>
      <c r="F8" s="135"/>
      <c r="G8" s="135"/>
      <c r="H8" s="135"/>
      <c r="I8" s="135"/>
      <c r="J8" s="135"/>
      <c r="K8" s="135"/>
      <c r="L8" s="135"/>
      <c r="M8" s="135"/>
      <c r="N8" s="135"/>
      <c r="O8" s="136"/>
      <c r="P8" s="6"/>
      <c r="Q8" s="14"/>
      <c r="R8" s="15" t="str">
        <f>VLOOKUP(27,Sprachindex!A:Z,$AT$5,FALSE)</f>
        <v>02 P.10 Anthrazit</v>
      </c>
      <c r="S8" s="6"/>
      <c r="T8" s="6"/>
      <c r="U8" s="6"/>
      <c r="V8" s="6"/>
      <c r="W8" s="6"/>
      <c r="X8" s="6"/>
      <c r="Y8" s="6"/>
      <c r="Z8" s="6"/>
      <c r="AA8" s="6"/>
      <c r="AB8" s="15" t="str">
        <f>VLOOKUP(26,Sprachindex!A:Z,$AT$5,FALSE)</f>
        <v>02 Anthrazit</v>
      </c>
      <c r="AC8" s="6"/>
      <c r="AD8" s="6"/>
      <c r="AE8" s="6"/>
      <c r="AF8" s="6"/>
      <c r="AG8" s="6"/>
      <c r="AH8" s="6"/>
      <c r="AI8" s="9"/>
      <c r="AR8" s="80"/>
      <c r="AS8" s="80"/>
    </row>
    <row r="9" spans="1:47" ht="12.95" customHeight="1">
      <c r="B9" s="6"/>
      <c r="C9" s="6"/>
      <c r="D9" s="7" t="str">
        <f>VLOOKUP(641,Sprachindex!A:Z,$AT$5,FALSE)</f>
        <v>Ort:</v>
      </c>
      <c r="E9" s="134"/>
      <c r="F9" s="135"/>
      <c r="G9" s="135"/>
      <c r="H9" s="135"/>
      <c r="I9" s="135"/>
      <c r="J9" s="135"/>
      <c r="K9" s="135"/>
      <c r="L9" s="135"/>
      <c r="M9" s="135"/>
      <c r="N9" s="135"/>
      <c r="O9" s="136"/>
      <c r="P9" s="6"/>
      <c r="Q9" s="14"/>
      <c r="R9" s="15" t="str">
        <f>VLOOKUP(28,Sprachindex!A:Z,$AT$5,FALSE)</f>
        <v>03 P.10 Schwarz</v>
      </c>
      <c r="S9" s="6"/>
      <c r="T9" s="6"/>
      <c r="U9" s="6"/>
      <c r="V9" s="6"/>
      <c r="W9" s="6"/>
      <c r="X9" s="6"/>
      <c r="Y9" s="6"/>
      <c r="Z9" s="6"/>
      <c r="AA9" s="6"/>
      <c r="AB9" s="15" t="str">
        <f>VLOOKUP(31,Sprachindex!A:Z,$AT$5,FALSE)</f>
        <v>04 Ziegelrot</v>
      </c>
      <c r="AC9" s="6"/>
      <c r="AD9" s="6"/>
      <c r="AE9" s="6"/>
      <c r="AF9" s="6"/>
      <c r="AG9" s="6"/>
      <c r="AH9" s="6"/>
      <c r="AI9" s="9"/>
      <c r="AP9" s="81"/>
      <c r="AR9" s="80"/>
      <c r="AS9" s="80"/>
    </row>
    <row r="10" spans="1:47" ht="12.95" customHeight="1">
      <c r="B10" s="6"/>
      <c r="C10" s="6"/>
      <c r="D10" s="8" t="str">
        <f>VLOOKUP(286,Sprachindex!A:Z,$AT$5,FALSE)</f>
        <v>Datum:</v>
      </c>
      <c r="E10" s="134"/>
      <c r="F10" s="135"/>
      <c r="G10" s="135"/>
      <c r="H10" s="135"/>
      <c r="I10" s="135"/>
      <c r="J10" s="135"/>
      <c r="K10" s="135"/>
      <c r="L10" s="135"/>
      <c r="M10" s="135"/>
      <c r="N10" s="135"/>
      <c r="O10" s="136"/>
      <c r="P10" s="6"/>
      <c r="Q10" s="14"/>
      <c r="R10" s="15" t="str">
        <f>VLOOKUP(37,Sprachindex!A:Z,$AT$5,FALSE)</f>
        <v>07 P.10 Hellgrau</v>
      </c>
      <c r="S10" s="6"/>
      <c r="T10" s="6"/>
      <c r="U10" s="6"/>
      <c r="V10" s="6"/>
      <c r="W10" s="6"/>
      <c r="X10" s="6"/>
      <c r="Y10" s="6"/>
      <c r="Z10" s="6"/>
      <c r="AA10" s="6"/>
      <c r="AB10" s="15" t="str">
        <f>VLOOKUP(32,Sprachindex!A:Z,$AT$5,FALSE)</f>
        <v>05 Oxydrot</v>
      </c>
      <c r="AC10" s="6"/>
      <c r="AD10" s="6"/>
      <c r="AE10" s="6"/>
      <c r="AF10" s="6"/>
      <c r="AG10" s="6"/>
      <c r="AH10" s="6"/>
      <c r="AI10" s="9"/>
      <c r="AP10" s="81"/>
      <c r="AR10" s="80"/>
      <c r="AS10" s="81"/>
    </row>
    <row r="11" spans="1:47" ht="12.95" customHeight="1">
      <c r="B11" s="6"/>
      <c r="C11" s="6"/>
      <c r="D11" s="6"/>
      <c r="E11" s="6"/>
      <c r="F11" s="6"/>
      <c r="G11" s="6"/>
      <c r="H11" s="6"/>
      <c r="I11" s="6"/>
      <c r="J11" s="6"/>
      <c r="K11" s="6"/>
      <c r="L11" s="6"/>
      <c r="M11" s="6"/>
      <c r="N11" s="6"/>
      <c r="O11" s="6"/>
      <c r="P11" s="6"/>
      <c r="Q11" s="14"/>
      <c r="R11" s="15" t="str">
        <f>VLOOKUP(42,Sprachindex!A:Z,$AT$5,FALSE)</f>
        <v>10 P.10 Prefaweiß</v>
      </c>
      <c r="S11" s="6"/>
      <c r="T11" s="6"/>
      <c r="U11" s="6"/>
      <c r="V11" s="6"/>
      <c r="W11" s="6"/>
      <c r="X11" s="6"/>
      <c r="Y11" s="6"/>
      <c r="Z11" s="6"/>
      <c r="AA11" s="6"/>
      <c r="AB11" s="15" t="str">
        <f>VLOOKUP(34,Sprachindex!A:Z,$AT$5,FALSE)</f>
        <v>06 Moosgrün</v>
      </c>
      <c r="AC11" s="6"/>
      <c r="AD11" s="6"/>
      <c r="AE11" s="6"/>
      <c r="AF11" s="6"/>
      <c r="AG11" s="6"/>
      <c r="AH11" s="6"/>
      <c r="AI11" s="9"/>
      <c r="AP11" s="81"/>
      <c r="AR11" s="82"/>
      <c r="AS11" s="81"/>
    </row>
    <row r="12" spans="1:47" ht="12.95" customHeight="1">
      <c r="A12" s="17"/>
      <c r="B12" s="13" t="str">
        <f>VLOOKUP(709,Sprachindex!A:Z,$AT$5,FALSE)</f>
        <v>Rinnendimension:</v>
      </c>
      <c r="C12" s="13"/>
      <c r="D12" s="13"/>
      <c r="E12" s="13"/>
      <c r="F12" s="13"/>
      <c r="G12" s="18"/>
      <c r="H12" s="19"/>
      <c r="I12" s="13" t="str">
        <f>VLOOKUP(1901,Sprachindex!A:Z,$AT$5,FALSE)</f>
        <v>Rinnenausführung:</v>
      </c>
      <c r="J12" s="13"/>
      <c r="K12" s="13"/>
      <c r="L12" s="13"/>
      <c r="M12" s="13"/>
      <c r="N12" s="13"/>
      <c r="O12" s="18"/>
      <c r="P12" s="6"/>
      <c r="Q12" s="14"/>
      <c r="R12" s="15" t="str">
        <f>VLOOKUP(51,Sprachindex!A:Z,$AT$5,FALSE)</f>
        <v>11 P.10 Nussbraun</v>
      </c>
      <c r="S12" s="6"/>
      <c r="T12" s="6"/>
      <c r="U12" s="6"/>
      <c r="V12" s="6"/>
      <c r="W12" s="6"/>
      <c r="X12" s="6"/>
      <c r="Y12" s="6"/>
      <c r="Z12" s="6"/>
      <c r="AA12" s="6"/>
      <c r="AB12" s="15" t="str">
        <f>VLOOKUP(36,Sprachindex!A:Z,$AT$5,FALSE)</f>
        <v>07 Hellgrau</v>
      </c>
      <c r="AC12" s="6"/>
      <c r="AD12" s="6"/>
      <c r="AE12" s="6"/>
      <c r="AF12" s="6"/>
      <c r="AG12" s="6"/>
      <c r="AH12" s="6"/>
      <c r="AI12" s="9"/>
    </row>
    <row r="13" spans="1:47" ht="12.95" customHeight="1">
      <c r="A13" s="4"/>
      <c r="B13" s="118">
        <f>VLOOKUP(1,Sprachindex!A:Z,$AT$5,FALSE)</f>
        <v>250</v>
      </c>
      <c r="C13" s="118"/>
      <c r="D13" s="6"/>
      <c r="E13" s="118">
        <f>VLOOKUP(4,Sprachindex!A:Z,$AT$5,FALSE)</f>
        <v>400</v>
      </c>
      <c r="F13" s="118"/>
      <c r="G13" s="9"/>
      <c r="H13" s="14"/>
      <c r="I13" s="6"/>
      <c r="J13" s="6"/>
      <c r="K13" s="6"/>
      <c r="L13" s="6"/>
      <c r="M13" s="6"/>
      <c r="N13" s="6"/>
      <c r="O13" s="9"/>
      <c r="P13" s="85">
        <f>Rinnenwinkel_3D!P13</f>
        <v>0</v>
      </c>
      <c r="Q13" s="14"/>
      <c r="R13" s="15" t="str">
        <f>VLOOKUP(63,Sprachindex!A:Z,$AT$5,FALSE)</f>
        <v>19 P.10 Dunkelgrau</v>
      </c>
      <c r="S13" s="6"/>
      <c r="T13" s="6"/>
      <c r="U13" s="6"/>
      <c r="V13" s="6"/>
      <c r="W13" s="6"/>
      <c r="X13" s="6"/>
      <c r="Y13" s="6"/>
      <c r="Z13" s="6"/>
      <c r="AA13" s="6"/>
      <c r="AB13" s="15" t="str">
        <f>VLOOKUP(39,Sprachindex!A:Z,$AT$5,FALSE)</f>
        <v>08 Zinkgrau</v>
      </c>
      <c r="AC13" s="6"/>
      <c r="AD13" s="6"/>
      <c r="AE13" s="6"/>
      <c r="AF13" s="6"/>
      <c r="AG13" s="6"/>
      <c r="AH13" s="6"/>
      <c r="AI13" s="9"/>
    </row>
    <row r="14" spans="1:47" ht="12.95" customHeight="1">
      <c r="A14" s="4"/>
      <c r="B14" s="118">
        <f>VLOOKUP(2,Sprachindex!A:Z,$AT$5,FALSE)</f>
        <v>280</v>
      </c>
      <c r="C14" s="118"/>
      <c r="D14" s="6"/>
      <c r="E14" s="118">
        <f>VLOOKUP(5,Sprachindex!A:Z,$AT$5,FALSE)</f>
        <v>500</v>
      </c>
      <c r="F14" s="118"/>
      <c r="G14" s="9"/>
      <c r="H14" s="14"/>
      <c r="I14" s="6"/>
      <c r="J14" s="6"/>
      <c r="K14" s="6"/>
      <c r="L14" s="6"/>
      <c r="M14" s="6"/>
      <c r="N14" s="6"/>
      <c r="O14" s="9"/>
      <c r="P14" s="6"/>
      <c r="Q14" s="14"/>
      <c r="R14" s="15" t="str">
        <f>VLOOKUP(845,Sprachindex!A:Z,$AT$5,FALSE)</f>
        <v>Sonderfarbe</v>
      </c>
      <c r="S14" s="6"/>
      <c r="T14" s="6"/>
      <c r="U14" s="6"/>
      <c r="V14" s="6"/>
      <c r="W14" s="6"/>
      <c r="X14" s="6"/>
      <c r="Y14" s="6"/>
      <c r="Z14" s="6"/>
      <c r="AA14" s="6"/>
      <c r="AB14" s="15" t="str">
        <f>VLOOKUP(52,Sprachindex!A:Z,$AT$5,FALSE)</f>
        <v>12 Silbermetallic</v>
      </c>
      <c r="AC14" s="6"/>
      <c r="AD14" s="6"/>
      <c r="AE14" s="6"/>
      <c r="AF14" s="6"/>
      <c r="AG14" s="6"/>
      <c r="AH14" s="6"/>
      <c r="AI14" s="9"/>
    </row>
    <row r="15" spans="1:47" ht="12.95" customHeight="1">
      <c r="A15" s="5"/>
      <c r="B15" s="124">
        <f>VLOOKUP(3,Sprachindex!A:Z,$AT$5,FALSE)</f>
        <v>333</v>
      </c>
      <c r="C15" s="124"/>
      <c r="D15" s="10"/>
      <c r="E15" s="10"/>
      <c r="F15" s="10"/>
      <c r="G15" s="11"/>
      <c r="H15" s="16"/>
      <c r="I15" s="10"/>
      <c r="J15" s="10"/>
      <c r="K15" s="10"/>
      <c r="L15" s="10"/>
      <c r="M15" s="10"/>
      <c r="N15" s="10"/>
      <c r="O15" s="11"/>
      <c r="P15" s="85">
        <f>Rinnenwinkel_3D!P15</f>
        <v>0</v>
      </c>
      <c r="Q15" s="16"/>
      <c r="R15" s="119"/>
      <c r="S15" s="120"/>
      <c r="T15" s="120"/>
      <c r="U15" s="120"/>
      <c r="V15" s="120"/>
      <c r="W15" s="120"/>
      <c r="X15" s="120"/>
      <c r="Y15" s="121"/>
      <c r="Z15" s="10"/>
      <c r="AA15" s="10"/>
      <c r="AB15" s="15" t="str">
        <f>VLOOKUP(54,Sprachindex!A:Z,$AT$5,FALSE)</f>
        <v>13 Naturblank</v>
      </c>
      <c r="AC15" s="10"/>
      <c r="AD15" s="10"/>
      <c r="AE15" s="10"/>
      <c r="AF15" s="10"/>
      <c r="AG15" s="10"/>
      <c r="AH15" s="10"/>
      <c r="AI15" s="11"/>
    </row>
    <row r="16" spans="1:47" ht="12.9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3:97" ht="12.95" customHeight="1">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3:97" ht="12.95" customHeight="1">
      <c r="C18" s="6"/>
      <c r="D18" s="6"/>
      <c r="E18" s="53" t="s">
        <v>20</v>
      </c>
      <c r="F18" s="47"/>
      <c r="G18" s="47"/>
      <c r="H18" s="47"/>
      <c r="I18" s="47"/>
      <c r="J18" s="47"/>
      <c r="K18" s="47"/>
      <c r="L18" s="47"/>
      <c r="M18" s="47"/>
      <c r="N18" s="47"/>
      <c r="O18" s="47"/>
      <c r="P18" s="47"/>
      <c r="Q18" s="47"/>
      <c r="R18" s="47"/>
      <c r="S18" s="47"/>
      <c r="T18" s="47"/>
      <c r="U18" s="47"/>
      <c r="V18" s="47"/>
      <c r="W18" s="47"/>
      <c r="X18" s="47"/>
      <c r="Y18" s="47"/>
      <c r="Z18" s="6"/>
      <c r="AA18" s="6"/>
      <c r="AB18" s="6"/>
      <c r="AC18" s="6"/>
      <c r="AD18" s="6"/>
      <c r="AE18" s="6"/>
      <c r="AF18" s="6"/>
    </row>
    <row r="19" spans="3:97" ht="12.95" customHeight="1">
      <c r="C19" s="6"/>
      <c r="D19" s="6"/>
      <c r="E19" s="48"/>
      <c r="F19" s="48"/>
      <c r="G19" s="48"/>
      <c r="H19" s="48"/>
      <c r="I19" s="48"/>
      <c r="J19" s="48"/>
      <c r="K19" s="48"/>
      <c r="L19" s="48"/>
      <c r="M19" s="48"/>
      <c r="N19" s="48"/>
      <c r="O19" s="48"/>
      <c r="P19" s="48"/>
      <c r="Q19" s="48"/>
      <c r="R19" s="48"/>
      <c r="S19" s="48"/>
      <c r="T19" s="48"/>
      <c r="U19" s="48"/>
      <c r="V19" s="48"/>
      <c r="W19" s="48"/>
      <c r="X19" s="48"/>
      <c r="Y19" s="48"/>
      <c r="Z19" s="6"/>
      <c r="AA19" s="6"/>
      <c r="AB19" s="6"/>
      <c r="AC19" s="6"/>
      <c r="AD19" s="6"/>
      <c r="AE19" s="6"/>
      <c r="AF19" s="6"/>
      <c r="AP19" s="81"/>
      <c r="AQ19" s="48" t="s">
        <v>21</v>
      </c>
      <c r="AR19" s="84"/>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150" t="s">
        <v>22</v>
      </c>
      <c r="BS19" s="150"/>
      <c r="BT19" s="150"/>
      <c r="BU19" s="150"/>
      <c r="BV19" s="150" t="s">
        <v>23</v>
      </c>
      <c r="BW19" s="150"/>
      <c r="BX19" s="150"/>
      <c r="BY19" s="151" t="s">
        <v>24</v>
      </c>
      <c r="BZ19" s="151"/>
      <c r="CA19" s="151"/>
      <c r="CB19" s="151" t="s">
        <v>25</v>
      </c>
      <c r="CC19" s="151"/>
      <c r="CD19" s="151"/>
      <c r="CE19" s="6"/>
      <c r="CF19" s="6"/>
      <c r="CG19" s="6"/>
      <c r="CH19" s="6" t="s">
        <v>26</v>
      </c>
      <c r="CI19" s="6"/>
      <c r="CJ19" s="6"/>
      <c r="CK19" s="6"/>
      <c r="CL19" s="6"/>
      <c r="CM19" s="6"/>
      <c r="CN19" s="6"/>
      <c r="CO19" s="6"/>
      <c r="CP19" s="6"/>
      <c r="CQ19" s="6"/>
      <c r="CR19" s="6"/>
      <c r="CS19" s="6"/>
    </row>
    <row r="20" spans="3:97" ht="12.95" customHeight="1">
      <c r="C20" s="6"/>
      <c r="E20" s="47"/>
      <c r="F20" s="48"/>
      <c r="G20" s="49" t="s">
        <v>27</v>
      </c>
      <c r="H20" s="123">
        <f>Rinnenwinkel_3D!H20</f>
        <v>0</v>
      </c>
      <c r="I20" s="123"/>
      <c r="J20" s="123"/>
      <c r="K20" s="123"/>
      <c r="L20" s="48" t="s">
        <v>12</v>
      </c>
      <c r="M20" s="48"/>
      <c r="N20" s="48"/>
      <c r="Q20" s="127" t="s">
        <v>28</v>
      </c>
      <c r="R20" s="127"/>
      <c r="S20" s="127"/>
      <c r="T20" s="127"/>
      <c r="U20" s="127" t="s">
        <v>29</v>
      </c>
      <c r="V20" s="127"/>
      <c r="W20" s="127"/>
      <c r="X20" s="127"/>
      <c r="Y20" s="127"/>
      <c r="Z20" s="127"/>
      <c r="AA20" s="127" t="s">
        <v>30</v>
      </c>
      <c r="AB20" s="127"/>
      <c r="AC20" s="127"/>
      <c r="AD20" s="127"/>
      <c r="AE20" s="127"/>
      <c r="AF20" s="127"/>
      <c r="AG20" s="125" t="s">
        <v>31</v>
      </c>
      <c r="AH20" s="125"/>
      <c r="AI20" s="125"/>
      <c r="AP20" s="81"/>
      <c r="AQ20" s="146" t="s">
        <v>32</v>
      </c>
      <c r="AR20" s="146"/>
      <c r="AS20" s="146"/>
      <c r="AT20" s="146"/>
      <c r="AU20" s="146"/>
      <c r="AV20" s="146" t="s">
        <v>33</v>
      </c>
      <c r="AW20" s="146"/>
      <c r="AX20" s="146"/>
      <c r="AY20" s="146"/>
      <c r="AZ20" s="146"/>
      <c r="BA20" s="146"/>
      <c r="BB20" s="147" t="s">
        <v>34</v>
      </c>
      <c r="BC20" s="148"/>
      <c r="BD20" s="149"/>
      <c r="BE20" s="146" t="s">
        <v>35</v>
      </c>
      <c r="BF20" s="146"/>
      <c r="BG20" s="146"/>
      <c r="BH20" s="146"/>
      <c r="BI20" s="140" t="s">
        <v>36</v>
      </c>
      <c r="BJ20" s="140"/>
      <c r="BK20" s="140"/>
      <c r="BL20" s="140"/>
      <c r="BM20" s="140" t="s">
        <v>37</v>
      </c>
      <c r="BN20" s="140"/>
      <c r="BO20" s="140"/>
      <c r="BP20" s="140"/>
      <c r="BQ20" s="152"/>
      <c r="BR20" s="150"/>
      <c r="BS20" s="150"/>
      <c r="BT20" s="150"/>
      <c r="BU20" s="150"/>
      <c r="BV20" s="150"/>
      <c r="BW20" s="150"/>
      <c r="BX20" s="150"/>
      <c r="BY20" s="151"/>
      <c r="BZ20" s="151"/>
      <c r="CA20" s="151"/>
      <c r="CB20" s="151"/>
      <c r="CC20" s="151"/>
      <c r="CD20" s="151"/>
      <c r="CE20" s="6"/>
      <c r="CF20" s="6"/>
      <c r="CG20" s="6"/>
      <c r="CH20" s="140" t="s">
        <v>38</v>
      </c>
      <c r="CI20" s="140"/>
      <c r="CJ20" s="140" t="s">
        <v>39</v>
      </c>
      <c r="CK20" s="140"/>
      <c r="CL20" s="140"/>
      <c r="CM20" s="140"/>
      <c r="CN20" s="140"/>
      <c r="CO20" s="140" t="s">
        <v>40</v>
      </c>
      <c r="CP20" s="140"/>
      <c r="CQ20" s="140"/>
      <c r="CR20" s="140"/>
      <c r="CS20" s="140"/>
    </row>
    <row r="21" spans="3:97" ht="12.95" customHeight="1">
      <c r="C21" s="6"/>
      <c r="E21" s="47"/>
      <c r="F21" s="47"/>
      <c r="G21" s="49" t="s">
        <v>41</v>
      </c>
      <c r="H21" s="122">
        <f>Rinnenwinkel_3D!H21</f>
        <v>0</v>
      </c>
      <c r="I21" s="122"/>
      <c r="J21" s="122"/>
      <c r="K21" s="122"/>
      <c r="L21" s="48" t="s">
        <v>12</v>
      </c>
      <c r="M21" s="48"/>
      <c r="N21" s="48"/>
      <c r="Q21" s="155" t="s">
        <v>42</v>
      </c>
      <c r="R21" s="155"/>
      <c r="S21" s="155"/>
      <c r="T21" s="155"/>
      <c r="U21" s="156">
        <f>Rinnenwinkel_3D!Y21</f>
        <v>250</v>
      </c>
      <c r="V21" s="156"/>
      <c r="W21" s="156"/>
      <c r="X21" s="156"/>
      <c r="Y21" s="156"/>
      <c r="Z21" s="156"/>
      <c r="AA21" s="156">
        <f>Rinnenwinkel_3D!AC21</f>
        <v>250</v>
      </c>
      <c r="AB21" s="156"/>
      <c r="AC21" s="156"/>
      <c r="AD21" s="156"/>
      <c r="AE21" s="156"/>
      <c r="AF21" s="156"/>
      <c r="AG21" s="126">
        <f>Rinnenwinkel_3D!AG21</f>
        <v>0</v>
      </c>
      <c r="AH21" s="126"/>
      <c r="AI21" s="126"/>
      <c r="AP21" s="48"/>
      <c r="AQ21" s="146">
        <f>IF(AND($AI$6&gt;0,$P$13&gt;0,$P$15&gt;0),IF(OR(U21&gt;499,AA21&gt;499),IF($P$13=1,Kosten!$A$20,IF($Q$13=2,Kosten!$A$22,IF($Q$13=3,Kosten!$A$24,IF($Q$13=4,Kosten!$A$26,IF($Q$13=5,Kosten!$A$28,0))))),0),0)</f>
        <v>0</v>
      </c>
      <c r="AR21" s="146"/>
      <c r="AS21" s="146"/>
      <c r="AT21" s="146"/>
      <c r="AU21" s="146"/>
      <c r="AV21" s="146">
        <f>IF(AG21&gt;0,Kosten!$A$5,0)</f>
        <v>0</v>
      </c>
      <c r="AW21" s="146"/>
      <c r="AX21" s="146"/>
      <c r="AY21" s="146"/>
      <c r="AZ21" s="146"/>
      <c r="BA21" s="146"/>
      <c r="BB21" s="147">
        <f>IF(AND($AI$6&gt;0,$P$13&gt;0,$P$15&gt;0),IF(AG21&gt;0,(U21+AA21+250)*IF(AND($P$13=1,$P$15=1),Kosten!$A$11,IF(AND($P$13=2,$P$15=1),Kosten!$A$12,IF(AND($P$13=3,$P$15=1),Kosten!$A$13,IF(AND($P$13=4,$P$15=1),Kosten!$A$14,IF(AND($P$13=1,$P$15=2),Kosten!$A$15,IF(AND($P$13=3,$P$15=2),Kosten!$A$16,IF(AND($P$13=4,$P$15=2),Kosten!$A$17,IF(AND($P$13=5,$P$15=2),Kosten!$A$18,0))))))))/1000,0),0)</f>
        <v>0</v>
      </c>
      <c r="BC21" s="148"/>
      <c r="BD21" s="149"/>
      <c r="BE21" s="146">
        <f>IF(BB21=0,0,IF(AND($AI$6&gt;0,$P$13&gt;0,$P$15&gt;0),IF(AG21&gt;0,IF(AND($P$13=1,$P$15=1),Kosten!$A$19,IF(AND($P$13=2,$P$15=1),Kosten!$A$21,IF(AND($P$13=3,$P$15=1),Kosten!$A$23,IF(AND($P$13=4,$P$15=1),Kosten!$A$25,IF(AND($P$13=1,$P$15=2),Kosten!$A$19,IF(AND($P$13=3,$P$15=2),Kosten!$A$23,IF(AND($P$13=4,$P$15=2),Kosten!$A$25,IF(AND($P$13=5,$P$15=2),Kosten!$A$27,0)))))))),0)+Kosten!$A$33,0))</f>
        <v>0</v>
      </c>
      <c r="BF21" s="146"/>
      <c r="BG21" s="146"/>
      <c r="BH21" s="146"/>
      <c r="BI21" s="140">
        <f>IF(AND($AI$6&gt;0,$P$13&gt;0,$P$15&gt;0),IF($AI$6=17,0,IF(AG21&gt;0,IF(CH21&lt;50,CH21*IF(CO21&gt;CJ21,CO21,CJ21),0),0)),0)</f>
        <v>0</v>
      </c>
      <c r="BJ21" s="140"/>
      <c r="BK21" s="140"/>
      <c r="BL21" s="140"/>
      <c r="BM21" s="140">
        <f>IF(OR(U21&lt;&gt;250,AA21&lt;&gt;250),SUM(AQ21:BL21)*0.1,0)</f>
        <v>0</v>
      </c>
      <c r="BN21" s="140"/>
      <c r="BO21" s="140"/>
      <c r="BP21" s="140"/>
      <c r="BQ21" s="140"/>
      <c r="BR21" s="141">
        <f>IF(AG21&gt;0,AQ21+AV21+BB21+BE21+BI21+BM21,0)</f>
        <v>0</v>
      </c>
      <c r="BS21" s="141"/>
      <c r="BT21" s="141"/>
      <c r="BU21" s="141"/>
      <c r="BV21" s="142">
        <f>BR21*Aufschlagsrechnung!$D$2</f>
        <v>0</v>
      </c>
      <c r="BW21" s="143"/>
      <c r="BX21" s="144"/>
      <c r="BY21" s="142">
        <f>BR21*Aufschlagsrechnung!$D$3</f>
        <v>0</v>
      </c>
      <c r="BZ21" s="143"/>
      <c r="CA21" s="144"/>
      <c r="CB21" s="142">
        <f>BR21*Aufschlagsrechnung!$D$4</f>
        <v>0</v>
      </c>
      <c r="CC21" s="143"/>
      <c r="CD21" s="144"/>
      <c r="CE21" s="6"/>
      <c r="CF21" s="6"/>
      <c r="CG21" s="6"/>
      <c r="CH21" s="140">
        <f>IF(AG21&gt;0,IF(AND($P$13=1,$P$15=1),250,IF(AND($P$13=2,$P$15=1),280,IF(AND($P$13=3,$P$15=1),333,IF(AND($P$13=4,$P$15=1),400,IF(AND($P$13=1,$P$15=2),250,IF(AND($P$13=3,$P$15=2),333,IF(AND($P$13=4,$P$15=2),400,IF(AND($P$13=5,$P$15=2),500,0))))))))*(U21+AA21+250)/1000000,0)</f>
        <v>0</v>
      </c>
      <c r="CI21" s="140"/>
      <c r="CJ21" s="145">
        <f>Kosten!$A$10</f>
        <v>40</v>
      </c>
      <c r="CK21" s="140"/>
      <c r="CL21" s="140"/>
      <c r="CM21" s="140"/>
      <c r="CN21" s="140"/>
      <c r="CO21" s="140"/>
      <c r="CP21" s="140"/>
      <c r="CQ21" s="140"/>
      <c r="CR21" s="140"/>
      <c r="CS21" s="140"/>
    </row>
    <row r="22" spans="3:97" ht="12.95" customHeight="1">
      <c r="C22" s="6"/>
      <c r="E22" s="47"/>
      <c r="F22" s="47"/>
      <c r="G22" s="49" t="s">
        <v>43</v>
      </c>
      <c r="H22" s="116">
        <f>Rinnenwinkel_3D!H22</f>
        <v>0</v>
      </c>
      <c r="I22" s="116"/>
      <c r="J22" s="116"/>
      <c r="K22" s="116"/>
      <c r="L22" s="48" t="s">
        <v>12</v>
      </c>
      <c r="M22" s="48"/>
      <c r="N22" s="48"/>
      <c r="Q22" s="155" t="s">
        <v>44</v>
      </c>
      <c r="R22" s="155"/>
      <c r="S22" s="155"/>
      <c r="T22" s="155"/>
      <c r="U22" s="156">
        <f>Rinnenwinkel_3D!Y22</f>
        <v>250</v>
      </c>
      <c r="V22" s="156"/>
      <c r="W22" s="156"/>
      <c r="X22" s="156"/>
      <c r="Y22" s="156"/>
      <c r="Z22" s="156"/>
      <c r="AA22" s="156">
        <f>Rinnenwinkel_3D!AC22</f>
        <v>250</v>
      </c>
      <c r="AB22" s="156"/>
      <c r="AC22" s="156"/>
      <c r="AD22" s="156"/>
      <c r="AE22" s="156"/>
      <c r="AF22" s="156"/>
      <c r="AG22" s="126">
        <f>Rinnenwinkel_3D!AG22</f>
        <v>0</v>
      </c>
      <c r="AH22" s="126"/>
      <c r="AI22" s="126"/>
      <c r="AP22" s="48"/>
      <c r="AQ22" s="146">
        <f>IF(AND($AI$6&gt;0,$P$13&gt;0,$P$15&gt;0),IF(OR(U22&gt;499,AA22&gt;499),IF($P$13=1,Kosten!$A$20,IF($Q$13=2,Kosten!$A$22,IF($Q$13=3,Kosten!$A$24,IF($Q$13=4,Kosten!$A$26,IF($Q$13=5,Kosten!$A$28,0))))),0),0)</f>
        <v>0</v>
      </c>
      <c r="AR22" s="146"/>
      <c r="AS22" s="146"/>
      <c r="AT22" s="146"/>
      <c r="AU22" s="146"/>
      <c r="AV22" s="146">
        <f>IF(AG22&gt;0,Kosten!$A$5,0)</f>
        <v>0</v>
      </c>
      <c r="AW22" s="146"/>
      <c r="AX22" s="146"/>
      <c r="AY22" s="146"/>
      <c r="AZ22" s="146"/>
      <c r="BA22" s="146"/>
      <c r="BB22" s="147">
        <f>IF(AND($AI$6&gt;0,$P$13&gt;0,$P$15&gt;0),IF(AG22&gt;0,(U22+AA22+250)*IF(AND($P$13=1,$P$15=1),Kosten!$A$11,IF(AND($P$13=2,$P$15=1),Kosten!$A$12,IF(AND($P$13=3,$P$15=1),Kosten!$A$13,IF(AND($P$13=4,$P$15=1),Kosten!$A$14,IF(AND($P$13=1,$P$15=2),Kosten!$A$15,IF(AND($P$13=3,$P$15=2),Kosten!$A$16,IF(AND($P$13=4,$P$15=2),Kosten!$A$17,IF(AND($P$13=5,$P$15=2),Kosten!$A$18,0))))))))/1000,0),0)</f>
        <v>0</v>
      </c>
      <c r="BC22" s="148"/>
      <c r="BD22" s="149"/>
      <c r="BE22" s="146">
        <f>IF(BB22=0,0,IF(AND($AI$6&gt;0,$P$13&gt;0,$P$15&gt;0),IF(AG22&gt;0,IF(AND($P$13=1,$P$15=1),Kosten!$A$19,IF(AND($P$13=2,$P$15=1),Kosten!$A$21,IF(AND($P$13=3,$P$15=1),Kosten!$A$23,IF(AND($P$13=4,$P$15=1),Kosten!$A$25,IF(AND($P$13=1,$P$15=2),Kosten!$A$19,IF(AND($P$13=3,$P$15=2),Kosten!$A$23,IF(AND($P$13=4,$P$15=2),Kosten!$A$25,IF(AND($P$13=5,$P$15=2),Kosten!$A$27,0)))))))),0)+Kosten!$A$33,0))</f>
        <v>0</v>
      </c>
      <c r="BF22" s="146"/>
      <c r="BG22" s="146"/>
      <c r="BH22" s="146"/>
      <c r="BI22" s="140">
        <f t="shared" ref="BI22:BI24" si="0">IF(AND($AI$6&gt;0,$P$13&gt;0,$P$15&gt;0),IF($AI$6=17,0,IF(AG22&gt;0,IF(CH22&lt;50,CH22*IF(CO22&gt;CJ22,CO22,CJ22),0),0)),0)</f>
        <v>0</v>
      </c>
      <c r="BJ22" s="140"/>
      <c r="BK22" s="140"/>
      <c r="BL22" s="140"/>
      <c r="BM22" s="140">
        <f t="shared" ref="BM22:BM24" si="1">IF(OR(U22&lt;&gt;250,AA22&lt;&gt;250),SUM(AQ22:BL22)*0.1,0)</f>
        <v>0</v>
      </c>
      <c r="BN22" s="140"/>
      <c r="BO22" s="140"/>
      <c r="BP22" s="140"/>
      <c r="BQ22" s="140"/>
      <c r="BR22" s="141">
        <f t="shared" ref="BR22:BR24" si="2">IF(AG22&gt;0,AQ22+AV22+BB22+BE22+BI22+BM22,0)</f>
        <v>0</v>
      </c>
      <c r="BS22" s="141"/>
      <c r="BT22" s="141"/>
      <c r="BU22" s="141"/>
      <c r="BV22" s="142">
        <f>BR22*Aufschlagsrechnung!$D$2</f>
        <v>0</v>
      </c>
      <c r="BW22" s="143"/>
      <c r="BX22" s="144"/>
      <c r="BY22" s="142">
        <f>BR22*Aufschlagsrechnung!$D$3</f>
        <v>0</v>
      </c>
      <c r="BZ22" s="143"/>
      <c r="CA22" s="144"/>
      <c r="CB22" s="142">
        <f>BR22*Aufschlagsrechnung!$D$4</f>
        <v>0</v>
      </c>
      <c r="CC22" s="143"/>
      <c r="CD22" s="144"/>
      <c r="CE22" s="6"/>
      <c r="CF22" s="6"/>
      <c r="CG22" s="6"/>
      <c r="CH22" s="140">
        <f t="shared" ref="CH22:CH24" si="3">IF(AG22&gt;0,IF(AND($P$13=1,$P$15=1),250,IF(AND($P$13=2,$P$15=1),280,IF(AND($P$13=3,$P$15=1),333,IF(AND($P$13=4,$P$15=1),400,IF(AND($P$13=1,$P$15=2),250,IF(AND($P$13=3,$P$15=2),333,IF(AND($P$13=4,$P$15=2),400,IF(AND($P$13=5,$P$15=2),500,0))))))))*(U22+AA22+250)/1000000,0)</f>
        <v>0</v>
      </c>
      <c r="CI22" s="140"/>
      <c r="CJ22" s="145">
        <f>Kosten!$A$10</f>
        <v>40</v>
      </c>
      <c r="CK22" s="140"/>
      <c r="CL22" s="140"/>
      <c r="CM22" s="140"/>
      <c r="CN22" s="140"/>
      <c r="CO22" s="140"/>
      <c r="CP22" s="140"/>
      <c r="CQ22" s="140"/>
      <c r="CR22" s="140"/>
      <c r="CS22" s="140"/>
    </row>
    <row r="23" spans="3:97" ht="12.95" customHeight="1">
      <c r="C23" s="6"/>
      <c r="E23" s="47"/>
      <c r="F23" s="47"/>
      <c r="G23" s="49" t="s">
        <v>45</v>
      </c>
      <c r="H23" s="107">
        <f>Rinnenwinkel_3D!H23</f>
        <v>0</v>
      </c>
      <c r="I23" s="108"/>
      <c r="J23" s="108"/>
      <c r="K23" s="109"/>
      <c r="L23" s="48" t="s">
        <v>12</v>
      </c>
      <c r="M23" s="48"/>
      <c r="N23" s="48"/>
      <c r="Q23" s="155" t="s">
        <v>46</v>
      </c>
      <c r="R23" s="155"/>
      <c r="S23" s="155"/>
      <c r="T23" s="155"/>
      <c r="U23" s="156">
        <f>Rinnenwinkel_3D!Y23</f>
        <v>250</v>
      </c>
      <c r="V23" s="156"/>
      <c r="W23" s="156"/>
      <c r="X23" s="156"/>
      <c r="Y23" s="156"/>
      <c r="Z23" s="156"/>
      <c r="AA23" s="156">
        <f>Rinnenwinkel_3D!AC23</f>
        <v>250</v>
      </c>
      <c r="AB23" s="156"/>
      <c r="AC23" s="156"/>
      <c r="AD23" s="156"/>
      <c r="AE23" s="156"/>
      <c r="AF23" s="156"/>
      <c r="AG23" s="126">
        <f>Rinnenwinkel_3D!AG23</f>
        <v>0</v>
      </c>
      <c r="AH23" s="126"/>
      <c r="AI23" s="126"/>
      <c r="AP23" s="48"/>
      <c r="AQ23" s="146">
        <f>IF(AND($AI$6&gt;0,$P$13&gt;0,$P$15&gt;0),IF(OR(U23&gt;499,AA23&gt;499),IF($P$13=1,Kosten!$A$20,IF($Q$13=2,Kosten!$A$22,IF($Q$13=3,Kosten!$A$24,IF($Q$13=4,Kosten!$A$26,IF($Q$13=5,Kosten!$A$28,0))))),0),0)</f>
        <v>0</v>
      </c>
      <c r="AR23" s="146"/>
      <c r="AS23" s="146"/>
      <c r="AT23" s="146"/>
      <c r="AU23" s="146"/>
      <c r="AV23" s="146">
        <f>IF(AG23&gt;0,Kosten!$A$5,0)</f>
        <v>0</v>
      </c>
      <c r="AW23" s="146"/>
      <c r="AX23" s="146"/>
      <c r="AY23" s="146"/>
      <c r="AZ23" s="146"/>
      <c r="BA23" s="146"/>
      <c r="BB23" s="147">
        <f>IF(AND($AI$6&gt;0,$P$13&gt;0,$P$15&gt;0),IF(AG23&gt;0,(U23+AA23+250)*IF(AND($P$13=1,$P$15=1),Kosten!$A$11,IF(AND($P$13=2,$P$15=1),Kosten!$A$12,IF(AND($P$13=3,$P$15=1),Kosten!$A$13,IF(AND($P$13=4,$P$15=1),Kosten!$A$14,IF(AND($P$13=1,$P$15=2),Kosten!$A$15,IF(AND($P$13=3,$P$15=2),Kosten!$A$16,IF(AND($P$13=4,$P$15=2),Kosten!$A$17,IF(AND($P$13=5,$P$15=2),Kosten!$A$18,0))))))))/1000,0),0)</f>
        <v>0</v>
      </c>
      <c r="BC23" s="148"/>
      <c r="BD23" s="149"/>
      <c r="BE23" s="146">
        <f>IF(BB23=0,0,IF(AND($AI$6&gt;0,$P$13&gt;0,$P$15&gt;0),IF(AG23&gt;0,IF(AND($P$13=1,$P$15=1),Kosten!$A$19,IF(AND($P$13=2,$P$15=1),Kosten!$A$21,IF(AND($P$13=3,$P$15=1),Kosten!$A$23,IF(AND($P$13=4,$P$15=1),Kosten!$A$25,IF(AND($P$13=1,$P$15=2),Kosten!$A$19,IF(AND($P$13=3,$P$15=2),Kosten!$A$23,IF(AND($P$13=4,$P$15=2),Kosten!$A$25,IF(AND($P$13=5,$P$15=2),Kosten!$A$27,0)))))))),0)+Kosten!$A$33,0))</f>
        <v>0</v>
      </c>
      <c r="BF23" s="146"/>
      <c r="BG23" s="146"/>
      <c r="BH23" s="146"/>
      <c r="BI23" s="140">
        <f t="shared" si="0"/>
        <v>0</v>
      </c>
      <c r="BJ23" s="140"/>
      <c r="BK23" s="140"/>
      <c r="BL23" s="140"/>
      <c r="BM23" s="140">
        <f t="shared" si="1"/>
        <v>0</v>
      </c>
      <c r="BN23" s="140"/>
      <c r="BO23" s="140"/>
      <c r="BP23" s="140"/>
      <c r="BQ23" s="140"/>
      <c r="BR23" s="141">
        <f t="shared" si="2"/>
        <v>0</v>
      </c>
      <c r="BS23" s="141"/>
      <c r="BT23" s="141"/>
      <c r="BU23" s="141"/>
      <c r="BV23" s="142">
        <f>BR23*Aufschlagsrechnung!$D$2</f>
        <v>0</v>
      </c>
      <c r="BW23" s="143"/>
      <c r="BX23" s="144"/>
      <c r="BY23" s="142">
        <f>BR23*Aufschlagsrechnung!$D$3</f>
        <v>0</v>
      </c>
      <c r="BZ23" s="143"/>
      <c r="CA23" s="144"/>
      <c r="CB23" s="142">
        <f>BR23*Aufschlagsrechnung!$D$4</f>
        <v>0</v>
      </c>
      <c r="CC23" s="143"/>
      <c r="CD23" s="144"/>
      <c r="CE23" s="6"/>
      <c r="CF23" s="6"/>
      <c r="CG23" s="6"/>
      <c r="CH23" s="140">
        <f t="shared" si="3"/>
        <v>0</v>
      </c>
      <c r="CI23" s="140"/>
      <c r="CJ23" s="145">
        <f>Kosten!$A$10</f>
        <v>40</v>
      </c>
      <c r="CK23" s="140"/>
      <c r="CL23" s="140"/>
      <c r="CM23" s="140"/>
      <c r="CN23" s="140"/>
      <c r="CO23" s="140"/>
      <c r="CP23" s="140"/>
      <c r="CQ23" s="140"/>
      <c r="CR23" s="140"/>
      <c r="CS23" s="140"/>
    </row>
    <row r="24" spans="3:97" ht="12.95" customHeight="1">
      <c r="C24" s="6"/>
      <c r="D24" s="54" t="s">
        <v>47</v>
      </c>
      <c r="E24" s="47"/>
      <c r="F24" s="47"/>
      <c r="G24" s="47"/>
      <c r="H24" s="47"/>
      <c r="J24" s="6"/>
      <c r="K24" s="6"/>
      <c r="L24" s="51"/>
      <c r="N24" s="47"/>
      <c r="Q24" s="155" t="s">
        <v>48</v>
      </c>
      <c r="R24" s="155"/>
      <c r="S24" s="155"/>
      <c r="T24" s="155"/>
      <c r="U24" s="156">
        <f>Rinnenwinkel_3D!Y24</f>
        <v>250</v>
      </c>
      <c r="V24" s="156"/>
      <c r="W24" s="156"/>
      <c r="X24" s="156"/>
      <c r="Y24" s="156"/>
      <c r="Z24" s="156"/>
      <c r="AA24" s="156">
        <f>Rinnenwinkel_3D!AC24</f>
        <v>250</v>
      </c>
      <c r="AB24" s="156"/>
      <c r="AC24" s="156"/>
      <c r="AD24" s="156"/>
      <c r="AE24" s="156"/>
      <c r="AF24" s="156"/>
      <c r="AG24" s="126">
        <f>Rinnenwinkel_3D!AG24</f>
        <v>0</v>
      </c>
      <c r="AH24" s="126"/>
      <c r="AI24" s="126"/>
      <c r="AP24" s="48"/>
      <c r="AQ24" s="146">
        <f>IF(AND($AI$6&gt;0,$P$13&gt;0,$P$15&gt;0),IF(OR(U24&gt;499,AA24&gt;499),IF($P$13=1,Kosten!$A$20,IF($Q$13=2,Kosten!$A$22,IF($Q$13=3,Kosten!$A$24,IF($Q$13=4,Kosten!$A$26,IF($Q$13=5,Kosten!$A$28,0))))),0),0)</f>
        <v>0</v>
      </c>
      <c r="AR24" s="146"/>
      <c r="AS24" s="146"/>
      <c r="AT24" s="146"/>
      <c r="AU24" s="146"/>
      <c r="AV24" s="146">
        <f>IF(AG24&gt;0,Kosten!$A$5,0)</f>
        <v>0</v>
      </c>
      <c r="AW24" s="146"/>
      <c r="AX24" s="146"/>
      <c r="AY24" s="146"/>
      <c r="AZ24" s="146"/>
      <c r="BA24" s="146"/>
      <c r="BB24" s="147">
        <f>IF(AND($AI$6&gt;0,$P$13&gt;0,$P$15&gt;0),IF(AG24&gt;0,(U24+AA24+250)*IF(AND($P$13=1,$P$15=1),Kosten!$A$11,IF(AND($P$13=2,$P$15=1),Kosten!$A$12,IF(AND($P$13=3,$P$15=1),Kosten!$A$13,IF(AND($P$13=4,$P$15=1),Kosten!$A$14,IF(AND($P$13=1,$P$15=2),Kosten!$A$15,IF(AND($P$13=3,$P$15=2),Kosten!$A$16,IF(AND($P$13=4,$P$15=2),Kosten!$A$17,IF(AND($P$13=5,$P$15=2),Kosten!$A$18,0))))))))/1000,0),0)</f>
        <v>0</v>
      </c>
      <c r="BC24" s="148"/>
      <c r="BD24" s="149"/>
      <c r="BE24" s="146">
        <f>IF(BB24=0,0,IF(AND($AI$6&gt;0,$P$13&gt;0,$P$15&gt;0),IF(AG24&gt;0,IF(AND($P$13=1,$P$15=1),Kosten!$A$19,IF(AND($P$13=2,$P$15=1),Kosten!$A$21,IF(AND($P$13=3,$P$15=1),Kosten!$A$23,IF(AND($P$13=4,$P$15=1),Kosten!$A$25,IF(AND($P$13=1,$P$15=2),Kosten!$A$19,IF(AND($P$13=3,$P$15=2),Kosten!$A$23,IF(AND($P$13=4,$P$15=2),Kosten!$A$25,IF(AND($P$13=5,$P$15=2),Kosten!$A$27,0)))))))),0)+Kosten!$A$33,0))</f>
        <v>0</v>
      </c>
      <c r="BF24" s="146"/>
      <c r="BG24" s="146"/>
      <c r="BH24" s="146"/>
      <c r="BI24" s="140">
        <f t="shared" si="0"/>
        <v>0</v>
      </c>
      <c r="BJ24" s="140"/>
      <c r="BK24" s="140"/>
      <c r="BL24" s="140"/>
      <c r="BM24" s="140">
        <f t="shared" si="1"/>
        <v>0</v>
      </c>
      <c r="BN24" s="140"/>
      <c r="BO24" s="140"/>
      <c r="BP24" s="140"/>
      <c r="BQ24" s="140"/>
      <c r="BR24" s="141">
        <f t="shared" si="2"/>
        <v>0</v>
      </c>
      <c r="BS24" s="141"/>
      <c r="BT24" s="141"/>
      <c r="BU24" s="141"/>
      <c r="BV24" s="142">
        <f>BR24*Aufschlagsrechnung!$D$2</f>
        <v>0</v>
      </c>
      <c r="BW24" s="143"/>
      <c r="BX24" s="144"/>
      <c r="BY24" s="142">
        <f>BR24*Aufschlagsrechnung!$D$3</f>
        <v>0</v>
      </c>
      <c r="BZ24" s="143"/>
      <c r="CA24" s="144"/>
      <c r="CB24" s="142">
        <f>BR24*Aufschlagsrechnung!$D$4</f>
        <v>0</v>
      </c>
      <c r="CC24" s="143"/>
      <c r="CD24" s="144"/>
      <c r="CE24" s="6"/>
      <c r="CF24" s="6"/>
      <c r="CG24" s="6"/>
      <c r="CH24" s="140">
        <f t="shared" si="3"/>
        <v>0</v>
      </c>
      <c r="CI24" s="140"/>
      <c r="CJ24" s="145">
        <f>Kosten!$A$10</f>
        <v>40</v>
      </c>
      <c r="CK24" s="140"/>
      <c r="CL24" s="140"/>
      <c r="CM24" s="140"/>
      <c r="CN24" s="140"/>
      <c r="CO24" s="140"/>
      <c r="CP24" s="140"/>
      <c r="CQ24" s="140"/>
      <c r="CR24" s="140"/>
      <c r="CS24" s="140"/>
    </row>
    <row r="25" spans="3:97" ht="12.95" customHeight="1">
      <c r="C25" s="6"/>
      <c r="D25" s="6"/>
      <c r="E25" s="47"/>
      <c r="F25" s="47"/>
      <c r="G25" s="49" t="s">
        <v>49</v>
      </c>
      <c r="H25" s="112">
        <f>Rinnenwinkel_3D!H25</f>
        <v>0</v>
      </c>
      <c r="I25" s="112"/>
      <c r="J25" s="112"/>
      <c r="K25" s="112"/>
      <c r="L25" s="48" t="s">
        <v>15</v>
      </c>
      <c r="M25" s="50"/>
      <c r="N25" s="48"/>
      <c r="Q25" s="157" t="s">
        <v>50</v>
      </c>
      <c r="R25" s="157"/>
      <c r="S25" s="157"/>
      <c r="T25" s="157"/>
      <c r="U25" s="157"/>
      <c r="V25" s="157"/>
      <c r="W25" s="157"/>
      <c r="X25" s="157"/>
      <c r="Y25" s="157"/>
      <c r="Z25" s="157"/>
      <c r="AA25" s="157"/>
      <c r="AB25" s="157"/>
      <c r="AC25" s="157"/>
      <c r="AD25" s="157"/>
      <c r="AE25" s="157"/>
      <c r="AF25" s="157"/>
      <c r="AG25" s="157"/>
      <c r="AH25" s="157"/>
      <c r="AI25" s="157"/>
    </row>
    <row r="26" spans="3:97" ht="12.95" customHeight="1">
      <c r="C26" s="6"/>
      <c r="D26" s="6"/>
      <c r="E26" s="47"/>
      <c r="F26" s="47"/>
      <c r="G26" s="49"/>
      <c r="H26" s="47"/>
      <c r="I26" s="52"/>
      <c r="J26" s="52"/>
      <c r="K26" s="52"/>
      <c r="L26" s="51"/>
      <c r="M26" s="50"/>
      <c r="N26" s="153"/>
      <c r="O26" s="153"/>
      <c r="P26" s="153"/>
      <c r="Q26" s="153"/>
      <c r="R26" s="153"/>
      <c r="S26" s="153"/>
      <c r="T26" s="153"/>
      <c r="U26" s="153"/>
      <c r="V26" s="153"/>
      <c r="W26" s="153"/>
      <c r="X26" s="153"/>
      <c r="Y26" s="51"/>
      <c r="Z26" s="6"/>
      <c r="AA26" s="6"/>
      <c r="AB26" s="6"/>
      <c r="AC26" s="6"/>
      <c r="AD26" s="6"/>
      <c r="AE26" s="6"/>
      <c r="AF26" s="6"/>
    </row>
    <row r="27" spans="3:97" ht="12.95" customHeight="1"/>
    <row r="28" spans="3:97" ht="12.95" customHeight="1">
      <c r="E28" s="55" t="s">
        <v>51</v>
      </c>
    </row>
    <row r="29" spans="3:97" ht="12.95" customHeight="1"/>
    <row r="30" spans="3:97" ht="12.95" customHeight="1"/>
    <row r="31" spans="3:97" ht="12.95" customHeight="1"/>
    <row r="32" spans="3:97" ht="12.95" customHeight="1"/>
    <row r="33" spans="4:29" ht="12.95" customHeight="1"/>
    <row r="34" spans="4:29" ht="12.95" customHeight="1"/>
    <row r="35" spans="4:29" ht="12.95" customHeight="1"/>
    <row r="36" spans="4:29" ht="12.95" customHeight="1">
      <c r="E36" s="6" t="s">
        <v>52</v>
      </c>
      <c r="M36" s="6" t="s">
        <v>53</v>
      </c>
      <c r="U36" s="6" t="s">
        <v>53</v>
      </c>
      <c r="AC36" s="6" t="s">
        <v>52</v>
      </c>
    </row>
    <row r="37" spans="4:29" ht="12.95" customHeight="1"/>
    <row r="38" spans="4:29" ht="12.95" customHeight="1"/>
    <row r="39" spans="4:29" ht="12.95" customHeight="1"/>
    <row r="40" spans="4:29" ht="12.95" customHeight="1"/>
    <row r="41" spans="4:29" ht="12.95" customHeight="1"/>
    <row r="42" spans="4:29" ht="12.95" customHeight="1"/>
    <row r="43" spans="4:29" ht="12.95" customHeight="1"/>
    <row r="44" spans="4:29" ht="12.95" customHeight="1"/>
    <row r="45" spans="4:29" ht="12.95" customHeight="1"/>
    <row r="46" spans="4:29" ht="12.95" customHeight="1"/>
    <row r="47" spans="4:29" ht="12.95" customHeight="1">
      <c r="D47" s="56"/>
      <c r="E47" s="154" t="s">
        <v>54</v>
      </c>
      <c r="F47" s="154"/>
      <c r="G47" s="154"/>
      <c r="H47" s="154"/>
      <c r="I47" s="154"/>
      <c r="J47" s="154"/>
    </row>
    <row r="48" spans="4:29" ht="12.95" customHeight="1">
      <c r="D48" s="59" t="s">
        <v>16</v>
      </c>
      <c r="E48" s="110">
        <f>'3D Produktion'!F48</f>
        <v>0</v>
      </c>
      <c r="F48" s="110"/>
      <c r="G48" s="110"/>
      <c r="H48" s="111">
        <f>'3D Produktion'!I48</f>
        <v>0</v>
      </c>
      <c r="I48" s="111"/>
      <c r="J48" s="111"/>
    </row>
    <row r="49" spans="1:35" ht="12.95" customHeight="1">
      <c r="D49" s="59" t="s">
        <v>17</v>
      </c>
      <c r="E49" s="110">
        <f>'3D Produktion'!F49</f>
        <v>0</v>
      </c>
      <c r="F49" s="110"/>
      <c r="G49" s="110"/>
      <c r="H49" s="111">
        <f>'3D Produktion'!I49</f>
        <v>0</v>
      </c>
      <c r="I49" s="111"/>
      <c r="J49" s="111"/>
    </row>
    <row r="50" spans="1:35" ht="12.95" customHeight="1">
      <c r="D50" s="60"/>
      <c r="E50" s="60"/>
      <c r="F50" s="49"/>
      <c r="H50" s="60"/>
      <c r="I50" s="49"/>
    </row>
    <row r="51" spans="1:35" ht="12.95" customHeight="1">
      <c r="D51" s="60" t="s">
        <v>18</v>
      </c>
      <c r="E51" s="110">
        <f>'3D Produktion'!F51</f>
        <v>0</v>
      </c>
      <c r="F51" s="110"/>
      <c r="G51" s="110"/>
      <c r="H51" s="111">
        <f>'3D Produktion'!I51</f>
        <v>0</v>
      </c>
      <c r="I51" s="111"/>
      <c r="J51" s="111"/>
    </row>
    <row r="52" spans="1:35" ht="12.95" customHeight="1">
      <c r="D52" s="60" t="s">
        <v>19</v>
      </c>
      <c r="E52" s="110">
        <f>'3D Produktion'!F52</f>
        <v>0</v>
      </c>
      <c r="F52" s="110"/>
      <c r="G52" s="110"/>
      <c r="H52" s="111">
        <f>'3D Produktion'!I52</f>
        <v>0</v>
      </c>
      <c r="I52" s="111"/>
      <c r="J52" s="111"/>
    </row>
    <row r="53" spans="1:35" ht="12.95" customHeight="1"/>
    <row r="54" spans="1:35" ht="12.95" customHeight="1">
      <c r="A54" s="63" t="str">
        <f>VLOOKUP(621,Sprachindex!A:Z,$AT$5,FALSE)</f>
        <v>Nähte sind geschweißt und nicht verschliffen.</v>
      </c>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I54" s="64" t="str">
        <f>VLOOKUP(590,Sprachindex!A:Z,$AT$5,FALSE)</f>
        <v>Maßangaben in mm</v>
      </c>
    </row>
    <row r="55" spans="1:35" ht="12.95" customHeight="1">
      <c r="A55" s="61" t="str">
        <f>VLOOKUP(1900,Sprachindex!A:Z,$AT$5,FALSE)</f>
        <v>Passend für PREFA Entwässerungsprodukte.</v>
      </c>
      <c r="B55" s="24"/>
      <c r="C55" s="24"/>
      <c r="D55" s="24"/>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24"/>
      <c r="AG55" s="24"/>
      <c r="AH55" s="24"/>
      <c r="AI55" s="61"/>
    </row>
    <row r="56" spans="1:35" ht="12.95" customHeight="1">
      <c r="A56" s="61"/>
      <c r="B56" s="24"/>
      <c r="C56" s="24"/>
      <c r="D56" s="24"/>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24"/>
      <c r="AG56" s="24"/>
      <c r="AH56" s="24"/>
      <c r="AI56" s="61"/>
    </row>
    <row r="57" spans="1:35" ht="12.95" customHeight="1"/>
    <row r="58" spans="1:35" ht="12.95" customHeight="1">
      <c r="A58" s="22" t="str">
        <f>VLOOKUP(174,Sprachindex!A:Z,$AT$5,FALSE)</f>
        <v>Anwendungstechnik</v>
      </c>
      <c r="B58" s="21"/>
      <c r="C58" s="21"/>
      <c r="D58" s="21"/>
      <c r="E58" s="21"/>
      <c r="F58" s="21"/>
      <c r="G58" s="21"/>
      <c r="H58" s="21"/>
      <c r="I58" s="21"/>
      <c r="J58" s="21"/>
      <c r="K58" s="21"/>
      <c r="L58" s="21"/>
      <c r="M58" s="21"/>
      <c r="N58" s="21"/>
      <c r="O58" s="21"/>
      <c r="P58" s="21"/>
      <c r="Q58" s="21"/>
      <c r="R58" s="21"/>
      <c r="S58" s="21"/>
      <c r="T58" s="21"/>
      <c r="U58" s="21"/>
      <c r="V58" s="21"/>
      <c r="W58" s="21"/>
      <c r="X58" s="21"/>
      <c r="Y58" s="137" t="str">
        <f>VLOOKUP(856,Sprachindex!A:Z,$AT$5,FALSE)</f>
        <v>Stand:</v>
      </c>
      <c r="Z58" s="137"/>
      <c r="AA58" s="137"/>
      <c r="AB58" s="137"/>
      <c r="AC58" s="137"/>
      <c r="AD58" s="137"/>
      <c r="AE58" s="137"/>
      <c r="AF58" s="138">
        <v>44609</v>
      </c>
      <c r="AG58" s="138"/>
      <c r="AH58" s="138"/>
      <c r="AI58" s="139"/>
    </row>
  </sheetData>
  <sheetProtection selectLockedCells="1"/>
  <mergeCells count="114">
    <mergeCell ref="AM6:AT6"/>
    <mergeCell ref="E7:O7"/>
    <mergeCell ref="E8:O8"/>
    <mergeCell ref="E9:O9"/>
    <mergeCell ref="E10:O10"/>
    <mergeCell ref="B13:C13"/>
    <mergeCell ref="E13:F13"/>
    <mergeCell ref="AA20:AF20"/>
    <mergeCell ref="AG20:AI20"/>
    <mergeCell ref="H21:K21"/>
    <mergeCell ref="Q21:T21"/>
    <mergeCell ref="U21:Z21"/>
    <mergeCell ref="AA21:AF21"/>
    <mergeCell ref="AG21:AI21"/>
    <mergeCell ref="B14:C14"/>
    <mergeCell ref="E14:F14"/>
    <mergeCell ref="B15:C15"/>
    <mergeCell ref="R15:Y15"/>
    <mergeCell ref="H20:K20"/>
    <mergeCell ref="Q20:T20"/>
    <mergeCell ref="U20:Z20"/>
    <mergeCell ref="Q24:T24"/>
    <mergeCell ref="U24:Z24"/>
    <mergeCell ref="AA24:AF24"/>
    <mergeCell ref="AG24:AI24"/>
    <mergeCell ref="H25:K25"/>
    <mergeCell ref="Q25:AI25"/>
    <mergeCell ref="H22:K22"/>
    <mergeCell ref="Q22:T22"/>
    <mergeCell ref="U22:Z22"/>
    <mergeCell ref="AA22:AF22"/>
    <mergeCell ref="AG22:AI22"/>
    <mergeCell ref="H23:K23"/>
    <mergeCell ref="Q23:T23"/>
    <mergeCell ref="U23:Z23"/>
    <mergeCell ref="AA23:AF23"/>
    <mergeCell ref="AG23:AI23"/>
    <mergeCell ref="E51:G51"/>
    <mergeCell ref="H51:J51"/>
    <mergeCell ref="E52:G52"/>
    <mergeCell ref="H52:J52"/>
    <mergeCell ref="Y58:AE58"/>
    <mergeCell ref="AF58:AI58"/>
    <mergeCell ref="N26:X26"/>
    <mergeCell ref="E47:J47"/>
    <mergeCell ref="E48:G48"/>
    <mergeCell ref="H48:J48"/>
    <mergeCell ref="E49:G49"/>
    <mergeCell ref="H49:J49"/>
    <mergeCell ref="CO21:CS21"/>
    <mergeCell ref="CH20:CI20"/>
    <mergeCell ref="CJ20:CN20"/>
    <mergeCell ref="CO20:CS20"/>
    <mergeCell ref="AQ21:AU21"/>
    <mergeCell ref="AV21:BA21"/>
    <mergeCell ref="BB21:BD21"/>
    <mergeCell ref="BE21:BH21"/>
    <mergeCell ref="BI21:BL21"/>
    <mergeCell ref="BM21:BQ21"/>
    <mergeCell ref="BR21:BU21"/>
    <mergeCell ref="BR19:BU20"/>
    <mergeCell ref="BV19:BX20"/>
    <mergeCell ref="BY19:CA20"/>
    <mergeCell ref="CB19:CD20"/>
    <mergeCell ref="AQ20:AU20"/>
    <mergeCell ref="AV20:BA20"/>
    <mergeCell ref="BB20:BD20"/>
    <mergeCell ref="BE20:BH20"/>
    <mergeCell ref="BI20:BL20"/>
    <mergeCell ref="BM20:BQ20"/>
    <mergeCell ref="BB22:BD22"/>
    <mergeCell ref="BE22:BH22"/>
    <mergeCell ref="BI22:BL22"/>
    <mergeCell ref="BM22:BQ22"/>
    <mergeCell ref="BV21:BX21"/>
    <mergeCell ref="BY21:CA21"/>
    <mergeCell ref="CB21:CD21"/>
    <mergeCell ref="CH21:CI21"/>
    <mergeCell ref="CJ21:CN21"/>
    <mergeCell ref="AQ24:AU24"/>
    <mergeCell ref="AV24:BA24"/>
    <mergeCell ref="BB24:BD24"/>
    <mergeCell ref="BE24:BH24"/>
    <mergeCell ref="BI24:BL24"/>
    <mergeCell ref="BM24:BQ24"/>
    <mergeCell ref="CO22:CS22"/>
    <mergeCell ref="AQ23:AU23"/>
    <mergeCell ref="AV23:BA23"/>
    <mergeCell ref="BB23:BD23"/>
    <mergeCell ref="BE23:BH23"/>
    <mergeCell ref="BI23:BL23"/>
    <mergeCell ref="BM23:BQ23"/>
    <mergeCell ref="BR23:BU23"/>
    <mergeCell ref="BV23:BX23"/>
    <mergeCell ref="BY23:CA23"/>
    <mergeCell ref="BR22:BU22"/>
    <mergeCell ref="BV22:BX22"/>
    <mergeCell ref="BY22:CA22"/>
    <mergeCell ref="CB22:CD22"/>
    <mergeCell ref="CH22:CI22"/>
    <mergeCell ref="CJ22:CN22"/>
    <mergeCell ref="AQ22:AU22"/>
    <mergeCell ref="AV22:BA22"/>
    <mergeCell ref="CO24:CS24"/>
    <mergeCell ref="BR24:BU24"/>
    <mergeCell ref="BV24:BX24"/>
    <mergeCell ref="BY24:CA24"/>
    <mergeCell ref="CB24:CD24"/>
    <mergeCell ref="CH24:CI24"/>
    <mergeCell ref="CJ24:CN24"/>
    <mergeCell ref="CB23:CD23"/>
    <mergeCell ref="CH23:CI23"/>
    <mergeCell ref="CJ23:CN23"/>
    <mergeCell ref="CO23:CS23"/>
  </mergeCells>
  <conditionalFormatting sqref="H25">
    <cfRule type="cellIs" dxfId="1127" priority="7" operator="lessThan">
      <formula>1</formula>
    </cfRule>
  </conditionalFormatting>
  <conditionalFormatting sqref="L24 L26">
    <cfRule type="uniqueValues" dxfId="1126" priority="6"/>
  </conditionalFormatting>
  <conditionalFormatting sqref="I26:K26">
    <cfRule type="containsText" dxfId="1125" priority="5" operator="containsText" text="250">
      <formula>NOT(ISERROR(SEARCH("250",I26)))</formula>
    </cfRule>
  </conditionalFormatting>
  <conditionalFormatting sqref="U21:U24">
    <cfRule type="containsText" dxfId="1124" priority="4" operator="containsText" text="250">
      <formula>NOT(ISERROR(SEARCH("250",U21)))</formula>
    </cfRule>
  </conditionalFormatting>
  <conditionalFormatting sqref="AA21:AA24">
    <cfRule type="containsText" dxfId="1123" priority="3" operator="containsText" text="250">
      <formula>NOT(ISERROR(SEARCH("250",AA21)))</formula>
    </cfRule>
  </conditionalFormatting>
  <dataValidations disablePrompts="1" count="3">
    <dataValidation type="decimal" allowBlank="1" showInputMessage="1" showErrorMessage="1" errorTitle="Ungültiger Wert" error="Bitte Winkel zwischen_x000a_0 - 90° eingeben." sqref="L26" xr:uid="{00000000-0002-0000-0100-000000000000}">
      <formula1>0</formula1>
      <formula2>90</formula2>
    </dataValidation>
    <dataValidation type="decimal" allowBlank="1" showInputMessage="1" showErrorMessage="1" errorTitle="Ungültiger Wert" error="Bitte Winkel zwischen_x000a_90 - 180° eingeben." sqref="L24" xr:uid="{00000000-0002-0000-0100-000001000000}">
      <formula1>90</formula1>
      <formula2>180</formula2>
    </dataValidation>
    <dataValidation type="whole" allowBlank="1" showInputMessage="1" showErrorMessage="1" errorTitle="Dachneigung" error="Bitte korrekte Dachneigung_x000a_(3 - 90°) eingeben" sqref="H25" xr:uid="{00000000-0002-0000-0100-000002000000}">
      <formula1>3</formula1>
      <formula2>90</formula2>
    </dataValidation>
  </dataValidations>
  <pageMargins left="0.39370078740157483" right="0.39370078740157483" top="0.39370078740157483" bottom="0.3937007874015748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print="0" autoFill="0" autoPict="0">
                <anchor moveWithCells="1">
                  <from>
                    <xdr:col>16</xdr:col>
                    <xdr:colOff>0</xdr:colOff>
                    <xdr:row>5</xdr:row>
                    <xdr:rowOff>0</xdr:rowOff>
                  </from>
                  <to>
                    <xdr:col>35</xdr:col>
                    <xdr:colOff>0</xdr:colOff>
                    <xdr:row>15</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16</xdr:col>
                    <xdr:colOff>28575</xdr:colOff>
                    <xdr:row>6</xdr:row>
                    <xdr:rowOff>0</xdr:rowOff>
                  </from>
                  <to>
                    <xdr:col>24</xdr:col>
                    <xdr:colOff>0</xdr:colOff>
                    <xdr:row>7</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16</xdr:col>
                    <xdr:colOff>28575</xdr:colOff>
                    <xdr:row>7</xdr:row>
                    <xdr:rowOff>0</xdr:rowOff>
                  </from>
                  <to>
                    <xdr:col>24</xdr:col>
                    <xdr:colOff>0</xdr:colOff>
                    <xdr:row>8</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16</xdr:col>
                    <xdr:colOff>28575</xdr:colOff>
                    <xdr:row>8</xdr:row>
                    <xdr:rowOff>0</xdr:rowOff>
                  </from>
                  <to>
                    <xdr:col>24</xdr:col>
                    <xdr:colOff>0</xdr:colOff>
                    <xdr:row>9</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16</xdr:col>
                    <xdr:colOff>28575</xdr:colOff>
                    <xdr:row>9</xdr:row>
                    <xdr:rowOff>0</xdr:rowOff>
                  </from>
                  <to>
                    <xdr:col>24</xdr:col>
                    <xdr:colOff>0</xdr:colOff>
                    <xdr:row>10</xdr:row>
                    <xdr:rowOff>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16</xdr:col>
                    <xdr:colOff>28575</xdr:colOff>
                    <xdr:row>10</xdr:row>
                    <xdr:rowOff>0</xdr:rowOff>
                  </from>
                  <to>
                    <xdr:col>24</xdr:col>
                    <xdr:colOff>0</xdr:colOff>
                    <xdr:row>11</xdr:row>
                    <xdr:rowOff>0</xdr:rowOff>
                  </to>
                </anchor>
              </controlPr>
            </control>
          </mc:Choice>
        </mc:AlternateContent>
        <mc:AlternateContent xmlns:mc="http://schemas.openxmlformats.org/markup-compatibility/2006">
          <mc:Choice Requires="x14">
            <control shapeId="6151" r:id="rId10" name="Option Button 7">
              <controlPr defaultSize="0" autoFill="0" autoLine="0" autoPict="0">
                <anchor moveWithCells="1">
                  <from>
                    <xdr:col>16</xdr:col>
                    <xdr:colOff>28575</xdr:colOff>
                    <xdr:row>11</xdr:row>
                    <xdr:rowOff>0</xdr:rowOff>
                  </from>
                  <to>
                    <xdr:col>24</xdr:col>
                    <xdr:colOff>0</xdr:colOff>
                    <xdr:row>12</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16</xdr:col>
                    <xdr:colOff>28575</xdr:colOff>
                    <xdr:row>12</xdr:row>
                    <xdr:rowOff>0</xdr:rowOff>
                  </from>
                  <to>
                    <xdr:col>24</xdr:col>
                    <xdr:colOff>0</xdr:colOff>
                    <xdr:row>13</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from>
                    <xdr:col>26</xdr:col>
                    <xdr:colOff>38100</xdr:colOff>
                    <xdr:row>13</xdr:row>
                    <xdr:rowOff>0</xdr:rowOff>
                  </from>
                  <to>
                    <xdr:col>34</xdr:col>
                    <xdr:colOff>9525</xdr:colOff>
                    <xdr:row>14</xdr:row>
                    <xdr:rowOff>0</xdr:rowOff>
                  </to>
                </anchor>
              </controlPr>
            </control>
          </mc:Choice>
        </mc:AlternateContent>
        <mc:AlternateContent xmlns:mc="http://schemas.openxmlformats.org/markup-compatibility/2006">
          <mc:Choice Requires="x14">
            <control shapeId="6154" r:id="rId13" name="Option Button 10">
              <controlPr defaultSize="0" autoFill="0" autoLine="0" autoPict="0">
                <anchor moveWithCells="1">
                  <from>
                    <xdr:col>26</xdr:col>
                    <xdr:colOff>38100</xdr:colOff>
                    <xdr:row>6</xdr:row>
                    <xdr:rowOff>0</xdr:rowOff>
                  </from>
                  <to>
                    <xdr:col>34</xdr:col>
                    <xdr:colOff>19050</xdr:colOff>
                    <xdr:row>7</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from>
                    <xdr:col>26</xdr:col>
                    <xdr:colOff>38100</xdr:colOff>
                    <xdr:row>7</xdr:row>
                    <xdr:rowOff>0</xdr:rowOff>
                  </from>
                  <to>
                    <xdr:col>34</xdr:col>
                    <xdr:colOff>19050</xdr:colOff>
                    <xdr:row>8</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from>
                    <xdr:col>26</xdr:col>
                    <xdr:colOff>38100</xdr:colOff>
                    <xdr:row>8</xdr:row>
                    <xdr:rowOff>0</xdr:rowOff>
                  </from>
                  <to>
                    <xdr:col>34</xdr:col>
                    <xdr:colOff>9525</xdr:colOff>
                    <xdr:row>9</xdr:row>
                    <xdr:rowOff>0</xdr:rowOff>
                  </to>
                </anchor>
              </controlPr>
            </control>
          </mc:Choice>
        </mc:AlternateContent>
        <mc:AlternateContent xmlns:mc="http://schemas.openxmlformats.org/markup-compatibility/2006">
          <mc:Choice Requires="x14">
            <control shapeId="6157" r:id="rId16" name="Option Button 13">
              <controlPr defaultSize="0" autoFill="0" autoLine="0" autoPict="0">
                <anchor moveWithCells="1">
                  <from>
                    <xdr:col>26</xdr:col>
                    <xdr:colOff>38100</xdr:colOff>
                    <xdr:row>9</xdr:row>
                    <xdr:rowOff>0</xdr:rowOff>
                  </from>
                  <to>
                    <xdr:col>34</xdr:col>
                    <xdr:colOff>19050</xdr:colOff>
                    <xdr:row>10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from>
                    <xdr:col>26</xdr:col>
                    <xdr:colOff>38100</xdr:colOff>
                    <xdr:row>10</xdr:row>
                    <xdr:rowOff>0</xdr:rowOff>
                  </from>
                  <to>
                    <xdr:col>34</xdr:col>
                    <xdr:colOff>19050</xdr:colOff>
                    <xdr:row>11</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from>
                    <xdr:col>26</xdr:col>
                    <xdr:colOff>38100</xdr:colOff>
                    <xdr:row>11</xdr:row>
                    <xdr:rowOff>0</xdr:rowOff>
                  </from>
                  <to>
                    <xdr:col>34</xdr:col>
                    <xdr:colOff>19050</xdr:colOff>
                    <xdr:row>12</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from>
                    <xdr:col>26</xdr:col>
                    <xdr:colOff>38100</xdr:colOff>
                    <xdr:row>12</xdr:row>
                    <xdr:rowOff>0</xdr:rowOff>
                  </from>
                  <to>
                    <xdr:col>34</xdr:col>
                    <xdr:colOff>19050</xdr:colOff>
                    <xdr:row>13</xdr:row>
                    <xdr:rowOff>0</xdr:rowOff>
                  </to>
                </anchor>
              </controlPr>
            </control>
          </mc:Choice>
        </mc:AlternateContent>
        <mc:AlternateContent xmlns:mc="http://schemas.openxmlformats.org/markup-compatibility/2006">
          <mc:Choice Requires="x14">
            <control shapeId="6161" r:id="rId20" name="Option Button 17">
              <controlPr defaultSize="0" autoFill="0" autoLine="0" autoPict="0">
                <anchor moveWithCells="1">
                  <from>
                    <xdr:col>16</xdr:col>
                    <xdr:colOff>28575</xdr:colOff>
                    <xdr:row>13</xdr:row>
                    <xdr:rowOff>0</xdr:rowOff>
                  </from>
                  <to>
                    <xdr:col>24</xdr:col>
                    <xdr:colOff>9525</xdr:colOff>
                    <xdr:row>14</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from>
                    <xdr:col>0</xdr:col>
                    <xdr:colOff>47625</xdr:colOff>
                    <xdr:row>12</xdr:row>
                    <xdr:rowOff>0</xdr:rowOff>
                  </from>
                  <to>
                    <xdr:col>3</xdr:col>
                    <xdr:colOff>85725</xdr:colOff>
                    <xdr:row>13</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from>
                    <xdr:col>0</xdr:col>
                    <xdr:colOff>47625</xdr:colOff>
                    <xdr:row>13</xdr:row>
                    <xdr:rowOff>0</xdr:rowOff>
                  </from>
                  <to>
                    <xdr:col>3</xdr:col>
                    <xdr:colOff>85725</xdr:colOff>
                    <xdr:row>14</xdr:row>
                    <xdr:rowOff>0</xdr:rowOff>
                  </to>
                </anchor>
              </controlPr>
            </control>
          </mc:Choice>
        </mc:AlternateContent>
        <mc:AlternateContent xmlns:mc="http://schemas.openxmlformats.org/markup-compatibility/2006">
          <mc:Choice Requires="x14">
            <control shapeId="6164" r:id="rId23" name="Option Button 20">
              <controlPr defaultSize="0" autoFill="0" autoLine="0" autoPict="0">
                <anchor moveWithCells="1">
                  <from>
                    <xdr:col>0</xdr:col>
                    <xdr:colOff>47625</xdr:colOff>
                    <xdr:row>14</xdr:row>
                    <xdr:rowOff>0</xdr:rowOff>
                  </from>
                  <to>
                    <xdr:col>3</xdr:col>
                    <xdr:colOff>85725</xdr:colOff>
                    <xdr:row>15</xdr:row>
                    <xdr:rowOff>0</xdr:rowOff>
                  </to>
                </anchor>
              </controlPr>
            </control>
          </mc:Choice>
        </mc:AlternateContent>
        <mc:AlternateContent xmlns:mc="http://schemas.openxmlformats.org/markup-compatibility/2006">
          <mc:Choice Requires="x14">
            <control shapeId="6165" r:id="rId24" name="Option Button 21">
              <controlPr defaultSize="0" autoFill="0" autoLine="0" autoPict="0">
                <anchor moveWithCells="1">
                  <from>
                    <xdr:col>3</xdr:col>
                    <xdr:colOff>57150</xdr:colOff>
                    <xdr:row>12</xdr:row>
                    <xdr:rowOff>0</xdr:rowOff>
                  </from>
                  <to>
                    <xdr:col>6</xdr:col>
                    <xdr:colOff>95250</xdr:colOff>
                    <xdr:row>13</xdr:row>
                    <xdr:rowOff>0</xdr:rowOff>
                  </to>
                </anchor>
              </controlPr>
            </control>
          </mc:Choice>
        </mc:AlternateContent>
        <mc:AlternateContent xmlns:mc="http://schemas.openxmlformats.org/markup-compatibility/2006">
          <mc:Choice Requires="x14">
            <control shapeId="6166" r:id="rId25" name="Option Button 22">
              <controlPr defaultSize="0" autoFill="0" autoLine="0" autoPict="0">
                <anchor moveWithCells="1">
                  <from>
                    <xdr:col>3</xdr:col>
                    <xdr:colOff>57150</xdr:colOff>
                    <xdr:row>13</xdr:row>
                    <xdr:rowOff>0</xdr:rowOff>
                  </from>
                  <to>
                    <xdr:col>6</xdr:col>
                    <xdr:colOff>95250</xdr:colOff>
                    <xdr:row>14</xdr:row>
                    <xdr:rowOff>0</xdr:rowOff>
                  </to>
                </anchor>
              </controlPr>
            </control>
          </mc:Choice>
        </mc:AlternateContent>
        <mc:AlternateContent xmlns:mc="http://schemas.openxmlformats.org/markup-compatibility/2006">
          <mc:Choice Requires="x14">
            <control shapeId="6167" r:id="rId26" name="Group Box 23">
              <controlPr defaultSize="0" print="0" autoFill="0" autoPict="0">
                <anchor moveWithCells="1">
                  <from>
                    <xdr:col>0</xdr:col>
                    <xdr:colOff>0</xdr:colOff>
                    <xdr:row>12</xdr:row>
                    <xdr:rowOff>0</xdr:rowOff>
                  </from>
                  <to>
                    <xdr:col>7</xdr:col>
                    <xdr:colOff>0</xdr:colOff>
                    <xdr:row>15</xdr:row>
                    <xdr:rowOff>0</xdr:rowOff>
                  </to>
                </anchor>
              </controlPr>
            </control>
          </mc:Choice>
        </mc:AlternateContent>
        <mc:AlternateContent xmlns:mc="http://schemas.openxmlformats.org/markup-compatibility/2006">
          <mc:Choice Requires="x14">
            <control shapeId="6168" r:id="rId27" name="Group Box 24">
              <controlPr defaultSize="0" print="0" autoFill="0" autoPict="0">
                <anchor moveWithCells="1">
                  <from>
                    <xdr:col>7</xdr:col>
                    <xdr:colOff>0</xdr:colOff>
                    <xdr:row>12</xdr:row>
                    <xdr:rowOff>0</xdr:rowOff>
                  </from>
                  <to>
                    <xdr:col>15</xdr:col>
                    <xdr:colOff>0</xdr:colOff>
                    <xdr:row>15</xdr:row>
                    <xdr:rowOff>0</xdr:rowOff>
                  </to>
                </anchor>
              </controlPr>
            </control>
          </mc:Choice>
        </mc:AlternateContent>
        <mc:AlternateContent xmlns:mc="http://schemas.openxmlformats.org/markup-compatibility/2006">
          <mc:Choice Requires="x14">
            <control shapeId="6169" r:id="rId28" name="Option Button 25">
              <controlPr defaultSize="0" autoFill="0" autoLine="0" autoPict="0">
                <anchor moveWithCells="1">
                  <from>
                    <xdr:col>8</xdr:col>
                    <xdr:colOff>142875</xdr:colOff>
                    <xdr:row>14</xdr:row>
                    <xdr:rowOff>0</xdr:rowOff>
                  </from>
                  <to>
                    <xdr:col>10</xdr:col>
                    <xdr:colOff>28575</xdr:colOff>
                    <xdr:row>15</xdr:row>
                    <xdr:rowOff>0</xdr:rowOff>
                  </to>
                </anchor>
              </controlPr>
            </control>
          </mc:Choice>
        </mc:AlternateContent>
        <mc:AlternateContent xmlns:mc="http://schemas.openxmlformats.org/markup-compatibility/2006">
          <mc:Choice Requires="x14">
            <control shapeId="6170" r:id="rId29" name="Option Button 26">
              <controlPr defaultSize="0" autoFill="0" autoLine="0" autoPict="0">
                <anchor moveWithCells="1">
                  <from>
                    <xdr:col>12</xdr:col>
                    <xdr:colOff>85725</xdr:colOff>
                    <xdr:row>14</xdr:row>
                    <xdr:rowOff>0</xdr:rowOff>
                  </from>
                  <to>
                    <xdr:col>13</xdr:col>
                    <xdr:colOff>152400</xdr:colOff>
                    <xdr:row>15</xdr:row>
                    <xdr:rowOff>0</xdr:rowOff>
                  </to>
                </anchor>
              </controlPr>
            </control>
          </mc:Choice>
        </mc:AlternateContent>
        <mc:AlternateContent xmlns:mc="http://schemas.openxmlformats.org/markup-compatibility/2006">
          <mc:Choice Requires="x14">
            <control shapeId="6186" r:id="rId30" name="Option Button 42">
              <controlPr defaultSize="0" autoFill="0" autoLine="0" autoPict="0">
                <anchor moveWithCells="1">
                  <from>
                    <xdr:col>26</xdr:col>
                    <xdr:colOff>38100</xdr:colOff>
                    <xdr:row>14</xdr:row>
                    <xdr:rowOff>0</xdr:rowOff>
                  </from>
                  <to>
                    <xdr:col>34</xdr:col>
                    <xdr:colOff>9525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1:S5"/>
  <sheetViews>
    <sheetView workbookViewId="0">
      <selection activeCell="C37" sqref="C37"/>
    </sheetView>
  </sheetViews>
  <sheetFormatPr defaultColWidth="11.42578125" defaultRowHeight="15"/>
  <sheetData>
    <row r="1" spans="7:19" s="91" customFormat="1">
      <c r="H1" s="91">
        <v>3</v>
      </c>
      <c r="M1" s="92">
        <f>Rinnenwinkel_3D_Kosten!BV21</f>
        <v>0</v>
      </c>
      <c r="Q1" s="91">
        <v>6</v>
      </c>
    </row>
    <row r="2" spans="7:19" s="91" customFormat="1">
      <c r="I2" s="91">
        <v>3</v>
      </c>
      <c r="M2" s="92">
        <f>Rinnenwinkel_3D_Kosten!BV22</f>
        <v>0</v>
      </c>
      <c r="R2" s="91">
        <v>6</v>
      </c>
    </row>
    <row r="3" spans="7:19" s="91" customFormat="1">
      <c r="J3" s="91">
        <v>3</v>
      </c>
      <c r="M3" s="92">
        <f>Rinnenwinkel_3D_Kosten!BV23</f>
        <v>0</v>
      </c>
      <c r="S3" s="91">
        <v>6</v>
      </c>
    </row>
    <row r="4" spans="7:19" s="91" customFormat="1">
      <c r="G4" s="91">
        <v>3</v>
      </c>
      <c r="M4" s="92">
        <f>Rinnenwinkel_3D_Kosten!BV24</f>
        <v>0</v>
      </c>
      <c r="P4" s="91">
        <v>6</v>
      </c>
    </row>
    <row r="5" spans="7:19">
      <c r="M5" s="9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0"/>
  <sheetViews>
    <sheetView workbookViewId="0">
      <selection activeCell="I16" sqref="I16"/>
    </sheetView>
  </sheetViews>
  <sheetFormatPr defaultColWidth="11.42578125" defaultRowHeight="15"/>
  <cols>
    <col min="6" max="8" width="0" hidden="1" customWidth="1"/>
  </cols>
  <sheetData>
    <row r="1" spans="1:8">
      <c r="A1" s="94" t="s">
        <v>55</v>
      </c>
      <c r="B1" s="26"/>
      <c r="C1" s="26"/>
      <c r="D1" s="26"/>
    </row>
    <row r="2" spans="1:8">
      <c r="A2" s="26" t="s">
        <v>56</v>
      </c>
      <c r="B2" s="26"/>
      <c r="C2" s="95"/>
      <c r="D2" s="96">
        <f>MAX(F:F)</f>
        <v>1.52145</v>
      </c>
    </row>
    <row r="3" spans="1:8">
      <c r="A3" s="26" t="s">
        <v>57</v>
      </c>
      <c r="B3" s="26"/>
      <c r="C3" s="95"/>
      <c r="D3" s="96">
        <f>MAX(G:G)</f>
        <v>1.7199000000000004</v>
      </c>
    </row>
    <row r="4" spans="1:8">
      <c r="A4" s="26" t="s">
        <v>58</v>
      </c>
      <c r="B4" s="26"/>
      <c r="C4" s="95"/>
      <c r="D4" s="96">
        <f>MAX(H:H)</f>
        <v>1.8522000000000001</v>
      </c>
    </row>
    <row r="5" spans="1:8">
      <c r="A5" s="26"/>
      <c r="B5" s="26"/>
      <c r="C5" s="26"/>
      <c r="D5" s="26"/>
    </row>
    <row r="6" spans="1:8">
      <c r="A6" s="26"/>
      <c r="B6" s="26"/>
      <c r="C6" s="26"/>
      <c r="D6" s="26"/>
    </row>
    <row r="7" spans="1:8">
      <c r="A7" s="26"/>
      <c r="B7" s="26"/>
      <c r="C7" s="26"/>
      <c r="D7" s="26"/>
    </row>
    <row r="8" spans="1:8">
      <c r="A8" s="97" t="s">
        <v>59</v>
      </c>
      <c r="B8" s="97" t="s">
        <v>60</v>
      </c>
      <c r="C8" s="97" t="s">
        <v>61</v>
      </c>
      <c r="D8" s="97" t="s">
        <v>62</v>
      </c>
      <c r="F8" s="97" t="s">
        <v>60</v>
      </c>
      <c r="G8" s="97" t="s">
        <v>61</v>
      </c>
      <c r="H8" s="97" t="s">
        <v>62</v>
      </c>
    </row>
    <row r="9" spans="1:8">
      <c r="A9" s="97" t="s">
        <v>63</v>
      </c>
      <c r="B9" s="98">
        <v>0.15</v>
      </c>
      <c r="C9" s="98">
        <v>0.3</v>
      </c>
      <c r="D9" s="98">
        <v>0.4</v>
      </c>
      <c r="F9" s="99">
        <f>B9+1</f>
        <v>1.1499999999999999</v>
      </c>
      <c r="G9" s="99">
        <f t="shared" ref="G9:H9" si="0">C9+1</f>
        <v>1.3</v>
      </c>
      <c r="H9" s="99">
        <f t="shared" si="0"/>
        <v>1.4</v>
      </c>
    </row>
    <row r="10" spans="1:8">
      <c r="A10" s="100">
        <v>44348</v>
      </c>
      <c r="B10" s="98">
        <v>0.05</v>
      </c>
      <c r="C10" s="101">
        <v>0.05</v>
      </c>
      <c r="D10" s="101">
        <v>0.05</v>
      </c>
      <c r="F10" s="99">
        <f>F9*(B10+1)</f>
        <v>1.2075</v>
      </c>
      <c r="G10" s="99">
        <f t="shared" ref="G10:H25" si="1">G9*(C10+1)</f>
        <v>1.3650000000000002</v>
      </c>
      <c r="H10" s="99">
        <f t="shared" si="1"/>
        <v>1.47</v>
      </c>
    </row>
    <row r="11" spans="1:8">
      <c r="A11" s="100">
        <v>44531</v>
      </c>
      <c r="B11" s="101">
        <v>0.12</v>
      </c>
      <c r="C11" s="101">
        <v>0.12</v>
      </c>
      <c r="D11" s="101">
        <v>0.12</v>
      </c>
      <c r="F11" s="99">
        <f t="shared" ref="F11:H26" si="2">F10*(B11+1)</f>
        <v>1.3524</v>
      </c>
      <c r="G11" s="99">
        <f t="shared" si="1"/>
        <v>1.5288000000000004</v>
      </c>
      <c r="H11" s="99">
        <f t="shared" si="1"/>
        <v>1.6464000000000001</v>
      </c>
    </row>
    <row r="12" spans="1:8">
      <c r="A12" s="97" t="s">
        <v>64</v>
      </c>
      <c r="B12" s="105">
        <v>0.125</v>
      </c>
      <c r="C12" s="105">
        <v>0.125</v>
      </c>
      <c r="D12" s="105">
        <v>0.125</v>
      </c>
      <c r="F12" s="99">
        <f t="shared" si="2"/>
        <v>1.52145</v>
      </c>
      <c r="G12" s="99">
        <f t="shared" si="1"/>
        <v>1.7199000000000004</v>
      </c>
      <c r="H12" s="99">
        <f t="shared" si="1"/>
        <v>1.8522000000000001</v>
      </c>
    </row>
    <row r="13" spans="1:8">
      <c r="A13" s="97"/>
      <c r="B13" s="101"/>
      <c r="C13" s="101"/>
      <c r="D13" s="101"/>
      <c r="F13" s="99">
        <f t="shared" si="2"/>
        <v>1.52145</v>
      </c>
      <c r="G13" s="99">
        <f t="shared" si="1"/>
        <v>1.7199000000000004</v>
      </c>
      <c r="H13" s="99">
        <f t="shared" si="1"/>
        <v>1.8522000000000001</v>
      </c>
    </row>
    <row r="14" spans="1:8">
      <c r="A14" s="97"/>
      <c r="B14" s="101"/>
      <c r="C14" s="101"/>
      <c r="D14" s="101"/>
      <c r="F14" s="99">
        <f t="shared" si="2"/>
        <v>1.52145</v>
      </c>
      <c r="G14" s="99">
        <f t="shared" si="1"/>
        <v>1.7199000000000004</v>
      </c>
      <c r="H14" s="99">
        <f t="shared" si="1"/>
        <v>1.8522000000000001</v>
      </c>
    </row>
    <row r="15" spans="1:8">
      <c r="A15" s="97"/>
      <c r="B15" s="101"/>
      <c r="C15" s="101"/>
      <c r="D15" s="101"/>
      <c r="F15" s="99">
        <f t="shared" si="2"/>
        <v>1.52145</v>
      </c>
      <c r="G15" s="99">
        <f t="shared" si="1"/>
        <v>1.7199000000000004</v>
      </c>
      <c r="H15" s="99">
        <f t="shared" si="1"/>
        <v>1.8522000000000001</v>
      </c>
    </row>
    <row r="16" spans="1:8">
      <c r="A16" s="97"/>
      <c r="B16" s="101"/>
      <c r="C16" s="101"/>
      <c r="D16" s="101"/>
      <c r="F16" s="99">
        <f t="shared" si="2"/>
        <v>1.52145</v>
      </c>
      <c r="G16" s="99">
        <f t="shared" si="1"/>
        <v>1.7199000000000004</v>
      </c>
      <c r="H16" s="99">
        <f t="shared" si="1"/>
        <v>1.8522000000000001</v>
      </c>
    </row>
    <row r="17" spans="1:8">
      <c r="A17" s="97"/>
      <c r="B17" s="101"/>
      <c r="C17" s="101"/>
      <c r="D17" s="101"/>
      <c r="F17" s="99">
        <f t="shared" si="2"/>
        <v>1.52145</v>
      </c>
      <c r="G17" s="99">
        <f t="shared" si="1"/>
        <v>1.7199000000000004</v>
      </c>
      <c r="H17" s="99">
        <f t="shared" si="1"/>
        <v>1.8522000000000001</v>
      </c>
    </row>
    <row r="18" spans="1:8">
      <c r="A18" s="97"/>
      <c r="B18" s="101"/>
      <c r="C18" s="101"/>
      <c r="D18" s="101"/>
      <c r="F18" s="99">
        <f t="shared" si="2"/>
        <v>1.52145</v>
      </c>
      <c r="G18" s="99">
        <f t="shared" si="1"/>
        <v>1.7199000000000004</v>
      </c>
      <c r="H18" s="99">
        <f t="shared" si="1"/>
        <v>1.8522000000000001</v>
      </c>
    </row>
    <row r="19" spans="1:8">
      <c r="A19" s="97"/>
      <c r="B19" s="101"/>
      <c r="C19" s="101"/>
      <c r="D19" s="101"/>
      <c r="F19" s="99">
        <f t="shared" si="2"/>
        <v>1.52145</v>
      </c>
      <c r="G19" s="99">
        <f t="shared" si="1"/>
        <v>1.7199000000000004</v>
      </c>
      <c r="H19" s="99">
        <f t="shared" si="1"/>
        <v>1.8522000000000001</v>
      </c>
    </row>
    <row r="20" spans="1:8">
      <c r="A20" s="97"/>
      <c r="B20" s="101"/>
      <c r="C20" s="101"/>
      <c r="D20" s="101"/>
      <c r="F20" s="99">
        <f t="shared" si="2"/>
        <v>1.52145</v>
      </c>
      <c r="G20" s="99">
        <f t="shared" si="1"/>
        <v>1.7199000000000004</v>
      </c>
      <c r="H20" s="99">
        <f t="shared" si="1"/>
        <v>1.8522000000000001</v>
      </c>
    </row>
    <row r="21" spans="1:8">
      <c r="A21" s="97"/>
      <c r="B21" s="101"/>
      <c r="C21" s="101"/>
      <c r="D21" s="101"/>
      <c r="F21" s="99">
        <f t="shared" si="2"/>
        <v>1.52145</v>
      </c>
      <c r="G21" s="99">
        <f t="shared" si="1"/>
        <v>1.7199000000000004</v>
      </c>
      <c r="H21" s="99">
        <f t="shared" si="1"/>
        <v>1.8522000000000001</v>
      </c>
    </row>
    <row r="22" spans="1:8">
      <c r="A22" s="97"/>
      <c r="B22" s="101"/>
      <c r="C22" s="101"/>
      <c r="D22" s="101"/>
      <c r="F22" s="99">
        <f t="shared" si="2"/>
        <v>1.52145</v>
      </c>
      <c r="G22" s="99">
        <f t="shared" si="1"/>
        <v>1.7199000000000004</v>
      </c>
      <c r="H22" s="99">
        <f t="shared" si="1"/>
        <v>1.8522000000000001</v>
      </c>
    </row>
    <row r="23" spans="1:8">
      <c r="A23" s="97"/>
      <c r="B23" s="101"/>
      <c r="C23" s="101"/>
      <c r="D23" s="101"/>
      <c r="F23" s="99">
        <f t="shared" si="2"/>
        <v>1.52145</v>
      </c>
      <c r="G23" s="99">
        <f t="shared" si="1"/>
        <v>1.7199000000000004</v>
      </c>
      <c r="H23" s="99">
        <f t="shared" si="1"/>
        <v>1.8522000000000001</v>
      </c>
    </row>
    <row r="24" spans="1:8">
      <c r="A24" s="97"/>
      <c r="B24" s="101"/>
      <c r="C24" s="101"/>
      <c r="D24" s="101"/>
      <c r="F24" s="99">
        <f t="shared" si="2"/>
        <v>1.52145</v>
      </c>
      <c r="G24" s="99">
        <f t="shared" si="1"/>
        <v>1.7199000000000004</v>
      </c>
      <c r="H24" s="99">
        <f t="shared" si="1"/>
        <v>1.8522000000000001</v>
      </c>
    </row>
    <row r="25" spans="1:8">
      <c r="A25" s="97"/>
      <c r="B25" s="101"/>
      <c r="C25" s="101"/>
      <c r="D25" s="101"/>
      <c r="F25" s="99">
        <f t="shared" si="2"/>
        <v>1.52145</v>
      </c>
      <c r="G25" s="99">
        <f t="shared" si="1"/>
        <v>1.7199000000000004</v>
      </c>
      <c r="H25" s="99">
        <f t="shared" si="1"/>
        <v>1.8522000000000001</v>
      </c>
    </row>
    <row r="26" spans="1:8">
      <c r="A26" s="97"/>
      <c r="B26" s="101"/>
      <c r="C26" s="101"/>
      <c r="D26" s="101"/>
      <c r="F26" s="99">
        <f t="shared" si="2"/>
        <v>1.52145</v>
      </c>
      <c r="G26" s="99">
        <f t="shared" si="2"/>
        <v>1.7199000000000004</v>
      </c>
      <c r="H26" s="99">
        <f t="shared" si="2"/>
        <v>1.8522000000000001</v>
      </c>
    </row>
    <row r="27" spans="1:8">
      <c r="A27" s="97"/>
      <c r="B27" s="101"/>
      <c r="C27" s="101"/>
      <c r="D27" s="101"/>
      <c r="F27" s="99">
        <f t="shared" ref="F27:H42" si="3">F26*(B27+1)</f>
        <v>1.52145</v>
      </c>
      <c r="G27" s="99">
        <f t="shared" si="3"/>
        <v>1.7199000000000004</v>
      </c>
      <c r="H27" s="99">
        <f t="shared" si="3"/>
        <v>1.8522000000000001</v>
      </c>
    </row>
    <row r="28" spans="1:8">
      <c r="A28" s="97"/>
      <c r="B28" s="101"/>
      <c r="C28" s="101"/>
      <c r="D28" s="101"/>
      <c r="F28" s="99">
        <f t="shared" si="3"/>
        <v>1.52145</v>
      </c>
      <c r="G28" s="99">
        <f t="shared" si="3"/>
        <v>1.7199000000000004</v>
      </c>
      <c r="H28" s="99">
        <f t="shared" si="3"/>
        <v>1.8522000000000001</v>
      </c>
    </row>
    <row r="29" spans="1:8">
      <c r="A29" s="97"/>
      <c r="B29" s="101"/>
      <c r="C29" s="101"/>
      <c r="D29" s="101"/>
      <c r="F29" s="99">
        <f t="shared" si="3"/>
        <v>1.52145</v>
      </c>
      <c r="G29" s="99">
        <f t="shared" si="3"/>
        <v>1.7199000000000004</v>
      </c>
      <c r="H29" s="99">
        <f t="shared" si="3"/>
        <v>1.8522000000000001</v>
      </c>
    </row>
    <row r="30" spans="1:8">
      <c r="A30" s="97"/>
      <c r="B30" s="101"/>
      <c r="C30" s="101"/>
      <c r="D30" s="101"/>
      <c r="F30" s="99">
        <f t="shared" si="3"/>
        <v>1.52145</v>
      </c>
      <c r="G30" s="99">
        <f t="shared" si="3"/>
        <v>1.7199000000000004</v>
      </c>
      <c r="H30" s="99">
        <f t="shared" si="3"/>
        <v>1.8522000000000001</v>
      </c>
    </row>
    <row r="31" spans="1:8">
      <c r="A31" s="97"/>
      <c r="B31" s="101"/>
      <c r="C31" s="101"/>
      <c r="D31" s="101"/>
      <c r="F31" s="99">
        <f t="shared" si="3"/>
        <v>1.52145</v>
      </c>
      <c r="G31" s="99">
        <f t="shared" si="3"/>
        <v>1.7199000000000004</v>
      </c>
      <c r="H31" s="99">
        <f t="shared" si="3"/>
        <v>1.8522000000000001</v>
      </c>
    </row>
    <row r="32" spans="1:8">
      <c r="A32" s="97"/>
      <c r="B32" s="101"/>
      <c r="C32" s="101"/>
      <c r="D32" s="101"/>
      <c r="F32" s="99">
        <f t="shared" si="3"/>
        <v>1.52145</v>
      </c>
      <c r="G32" s="99">
        <f t="shared" si="3"/>
        <v>1.7199000000000004</v>
      </c>
      <c r="H32" s="99">
        <f t="shared" si="3"/>
        <v>1.8522000000000001</v>
      </c>
    </row>
    <row r="33" spans="1:8">
      <c r="A33" s="97"/>
      <c r="B33" s="101"/>
      <c r="C33" s="101"/>
      <c r="D33" s="101"/>
      <c r="F33" s="99">
        <f t="shared" si="3"/>
        <v>1.52145</v>
      </c>
      <c r="G33" s="99">
        <f t="shared" si="3"/>
        <v>1.7199000000000004</v>
      </c>
      <c r="H33" s="99">
        <f t="shared" si="3"/>
        <v>1.8522000000000001</v>
      </c>
    </row>
    <row r="34" spans="1:8">
      <c r="A34" s="97"/>
      <c r="B34" s="101"/>
      <c r="C34" s="101"/>
      <c r="D34" s="101"/>
      <c r="F34" s="99">
        <f t="shared" si="3"/>
        <v>1.52145</v>
      </c>
      <c r="G34" s="99">
        <f t="shared" si="3"/>
        <v>1.7199000000000004</v>
      </c>
      <c r="H34" s="99">
        <f t="shared" si="3"/>
        <v>1.8522000000000001</v>
      </c>
    </row>
    <row r="35" spans="1:8">
      <c r="A35" s="97"/>
      <c r="B35" s="101"/>
      <c r="C35" s="101"/>
      <c r="D35" s="101"/>
      <c r="F35" s="99">
        <f t="shared" si="3"/>
        <v>1.52145</v>
      </c>
      <c r="G35" s="99">
        <f t="shared" si="3"/>
        <v>1.7199000000000004</v>
      </c>
      <c r="H35" s="99">
        <f t="shared" si="3"/>
        <v>1.8522000000000001</v>
      </c>
    </row>
    <row r="36" spans="1:8">
      <c r="A36" s="97"/>
      <c r="B36" s="101"/>
      <c r="C36" s="101"/>
      <c r="D36" s="101"/>
      <c r="F36" s="99">
        <f t="shared" si="3"/>
        <v>1.52145</v>
      </c>
      <c r="G36" s="99">
        <f t="shared" si="3"/>
        <v>1.7199000000000004</v>
      </c>
      <c r="H36" s="99">
        <f t="shared" si="3"/>
        <v>1.8522000000000001</v>
      </c>
    </row>
    <row r="37" spans="1:8">
      <c r="A37" s="97"/>
      <c r="B37" s="101"/>
      <c r="C37" s="101"/>
      <c r="D37" s="101"/>
      <c r="F37" s="99">
        <f t="shared" si="3"/>
        <v>1.52145</v>
      </c>
      <c r="G37" s="99">
        <f t="shared" si="3"/>
        <v>1.7199000000000004</v>
      </c>
      <c r="H37" s="99">
        <f t="shared" si="3"/>
        <v>1.8522000000000001</v>
      </c>
    </row>
    <row r="38" spans="1:8">
      <c r="A38" s="97"/>
      <c r="B38" s="101"/>
      <c r="C38" s="101"/>
      <c r="D38" s="101"/>
      <c r="F38" s="99">
        <f t="shared" si="3"/>
        <v>1.52145</v>
      </c>
      <c r="G38" s="99">
        <f t="shared" si="3"/>
        <v>1.7199000000000004</v>
      </c>
      <c r="H38" s="99">
        <f t="shared" si="3"/>
        <v>1.8522000000000001</v>
      </c>
    </row>
    <row r="39" spans="1:8">
      <c r="A39" s="97"/>
      <c r="B39" s="101"/>
      <c r="C39" s="101"/>
      <c r="D39" s="101"/>
      <c r="F39" s="99">
        <f t="shared" si="3"/>
        <v>1.52145</v>
      </c>
      <c r="G39" s="99">
        <f t="shared" si="3"/>
        <v>1.7199000000000004</v>
      </c>
      <c r="H39" s="99">
        <f t="shared" si="3"/>
        <v>1.8522000000000001</v>
      </c>
    </row>
    <row r="40" spans="1:8">
      <c r="A40" s="97"/>
      <c r="B40" s="101"/>
      <c r="C40" s="101"/>
      <c r="D40" s="101"/>
      <c r="F40" s="99">
        <f t="shared" si="3"/>
        <v>1.52145</v>
      </c>
      <c r="G40" s="99">
        <f t="shared" si="3"/>
        <v>1.7199000000000004</v>
      </c>
      <c r="H40" s="99">
        <f t="shared" si="3"/>
        <v>1.8522000000000001</v>
      </c>
    </row>
    <row r="41" spans="1:8">
      <c r="A41" s="97"/>
      <c r="B41" s="101"/>
      <c r="C41" s="101"/>
      <c r="D41" s="101"/>
      <c r="F41" s="99">
        <f t="shared" si="3"/>
        <v>1.52145</v>
      </c>
      <c r="G41" s="99">
        <f t="shared" si="3"/>
        <v>1.7199000000000004</v>
      </c>
      <c r="H41" s="99">
        <f t="shared" si="3"/>
        <v>1.8522000000000001</v>
      </c>
    </row>
    <row r="42" spans="1:8">
      <c r="A42" s="97"/>
      <c r="B42" s="101"/>
      <c r="C42" s="101"/>
      <c r="D42" s="101"/>
      <c r="F42" s="99">
        <f t="shared" si="3"/>
        <v>1.52145</v>
      </c>
      <c r="G42" s="99">
        <f t="shared" si="3"/>
        <v>1.7199000000000004</v>
      </c>
      <c r="H42" s="99">
        <f t="shared" si="3"/>
        <v>1.8522000000000001</v>
      </c>
    </row>
    <row r="43" spans="1:8">
      <c r="A43" s="97"/>
      <c r="B43" s="101"/>
      <c r="C43" s="101"/>
      <c r="D43" s="101"/>
      <c r="F43" s="99">
        <f t="shared" ref="F43:H58" si="4">F42*(B43+1)</f>
        <v>1.52145</v>
      </c>
      <c r="G43" s="99">
        <f t="shared" si="4"/>
        <v>1.7199000000000004</v>
      </c>
      <c r="H43" s="99">
        <f t="shared" si="4"/>
        <v>1.8522000000000001</v>
      </c>
    </row>
    <row r="44" spans="1:8">
      <c r="A44" s="97"/>
      <c r="B44" s="101"/>
      <c r="C44" s="101"/>
      <c r="D44" s="101"/>
      <c r="F44" s="99">
        <f t="shared" si="4"/>
        <v>1.52145</v>
      </c>
      <c r="G44" s="99">
        <f t="shared" si="4"/>
        <v>1.7199000000000004</v>
      </c>
      <c r="H44" s="99">
        <f t="shared" si="4"/>
        <v>1.8522000000000001</v>
      </c>
    </row>
    <row r="45" spans="1:8">
      <c r="A45" s="97"/>
      <c r="B45" s="101"/>
      <c r="C45" s="101"/>
      <c r="D45" s="101"/>
      <c r="F45" s="99">
        <f t="shared" si="4"/>
        <v>1.52145</v>
      </c>
      <c r="G45" s="99">
        <f t="shared" si="4"/>
        <v>1.7199000000000004</v>
      </c>
      <c r="H45" s="99">
        <f t="shared" si="4"/>
        <v>1.8522000000000001</v>
      </c>
    </row>
    <row r="46" spans="1:8">
      <c r="A46" s="97"/>
      <c r="B46" s="101"/>
      <c r="C46" s="101"/>
      <c r="D46" s="101"/>
      <c r="F46" s="99">
        <f t="shared" si="4"/>
        <v>1.52145</v>
      </c>
      <c r="G46" s="99">
        <f t="shared" si="4"/>
        <v>1.7199000000000004</v>
      </c>
      <c r="H46" s="99">
        <f t="shared" si="4"/>
        <v>1.8522000000000001</v>
      </c>
    </row>
    <row r="47" spans="1:8">
      <c r="A47" s="97"/>
      <c r="B47" s="101"/>
      <c r="C47" s="101"/>
      <c r="D47" s="101"/>
      <c r="F47" s="99">
        <f t="shared" si="4"/>
        <v>1.52145</v>
      </c>
      <c r="G47" s="99">
        <f t="shared" si="4"/>
        <v>1.7199000000000004</v>
      </c>
      <c r="H47" s="99">
        <f t="shared" si="4"/>
        <v>1.8522000000000001</v>
      </c>
    </row>
    <row r="48" spans="1:8">
      <c r="A48" s="97"/>
      <c r="B48" s="101"/>
      <c r="C48" s="101"/>
      <c r="D48" s="101"/>
      <c r="F48" s="99">
        <f t="shared" si="4"/>
        <v>1.52145</v>
      </c>
      <c r="G48" s="99">
        <f t="shared" si="4"/>
        <v>1.7199000000000004</v>
      </c>
      <c r="H48" s="99">
        <f t="shared" si="4"/>
        <v>1.8522000000000001</v>
      </c>
    </row>
    <row r="49" spans="1:8">
      <c r="A49" s="97"/>
      <c r="B49" s="101"/>
      <c r="C49" s="101"/>
      <c r="D49" s="101"/>
      <c r="F49" s="99">
        <f t="shared" si="4"/>
        <v>1.52145</v>
      </c>
      <c r="G49" s="99">
        <f t="shared" si="4"/>
        <v>1.7199000000000004</v>
      </c>
      <c r="H49" s="99">
        <f t="shared" si="4"/>
        <v>1.8522000000000001</v>
      </c>
    </row>
    <row r="50" spans="1:8">
      <c r="A50" s="97"/>
      <c r="B50" s="101"/>
      <c r="C50" s="101"/>
      <c r="D50" s="101"/>
      <c r="F50" s="99">
        <f t="shared" si="4"/>
        <v>1.52145</v>
      </c>
      <c r="G50" s="99">
        <f t="shared" si="4"/>
        <v>1.7199000000000004</v>
      </c>
      <c r="H50" s="99">
        <f t="shared" si="4"/>
        <v>1.8522000000000001</v>
      </c>
    </row>
    <row r="51" spans="1:8">
      <c r="A51" s="97"/>
      <c r="B51" s="101"/>
      <c r="C51" s="101"/>
      <c r="D51" s="101"/>
      <c r="F51" s="99">
        <f t="shared" si="4"/>
        <v>1.52145</v>
      </c>
      <c r="G51" s="99">
        <f t="shared" si="4"/>
        <v>1.7199000000000004</v>
      </c>
      <c r="H51" s="99">
        <f t="shared" si="4"/>
        <v>1.8522000000000001</v>
      </c>
    </row>
    <row r="52" spans="1:8">
      <c r="A52" s="97"/>
      <c r="B52" s="101"/>
      <c r="C52" s="101"/>
      <c r="D52" s="101"/>
      <c r="F52" s="99">
        <f t="shared" si="4"/>
        <v>1.52145</v>
      </c>
      <c r="G52" s="99">
        <f t="shared" si="4"/>
        <v>1.7199000000000004</v>
      </c>
      <c r="H52" s="99">
        <f t="shared" si="4"/>
        <v>1.8522000000000001</v>
      </c>
    </row>
    <row r="53" spans="1:8">
      <c r="A53" s="97"/>
      <c r="B53" s="101"/>
      <c r="C53" s="101"/>
      <c r="D53" s="101"/>
      <c r="F53" s="99">
        <f t="shared" si="4"/>
        <v>1.52145</v>
      </c>
      <c r="G53" s="99">
        <f t="shared" si="4"/>
        <v>1.7199000000000004</v>
      </c>
      <c r="H53" s="99">
        <f t="shared" si="4"/>
        <v>1.8522000000000001</v>
      </c>
    </row>
    <row r="54" spans="1:8">
      <c r="A54" s="97"/>
      <c r="B54" s="101"/>
      <c r="C54" s="101"/>
      <c r="D54" s="101"/>
      <c r="F54" s="99">
        <f t="shared" si="4"/>
        <v>1.52145</v>
      </c>
      <c r="G54" s="99">
        <f t="shared" si="4"/>
        <v>1.7199000000000004</v>
      </c>
      <c r="H54" s="99">
        <f t="shared" si="4"/>
        <v>1.8522000000000001</v>
      </c>
    </row>
    <row r="55" spans="1:8">
      <c r="A55" s="97"/>
      <c r="B55" s="101"/>
      <c r="C55" s="101"/>
      <c r="D55" s="101"/>
      <c r="F55" s="99">
        <f t="shared" si="4"/>
        <v>1.52145</v>
      </c>
      <c r="G55" s="99">
        <f t="shared" si="4"/>
        <v>1.7199000000000004</v>
      </c>
      <c r="H55" s="99">
        <f t="shared" si="4"/>
        <v>1.8522000000000001</v>
      </c>
    </row>
    <row r="56" spans="1:8">
      <c r="A56" s="97"/>
      <c r="B56" s="101"/>
      <c r="C56" s="101"/>
      <c r="D56" s="101"/>
      <c r="F56" s="99">
        <f t="shared" si="4"/>
        <v>1.52145</v>
      </c>
      <c r="G56" s="99">
        <f t="shared" si="4"/>
        <v>1.7199000000000004</v>
      </c>
      <c r="H56" s="99">
        <f t="shared" si="4"/>
        <v>1.8522000000000001</v>
      </c>
    </row>
    <row r="57" spans="1:8">
      <c r="A57" s="97"/>
      <c r="B57" s="101"/>
      <c r="C57" s="101"/>
      <c r="D57" s="101"/>
      <c r="F57" s="99">
        <f t="shared" si="4"/>
        <v>1.52145</v>
      </c>
      <c r="G57" s="99">
        <f t="shared" si="4"/>
        <v>1.7199000000000004</v>
      </c>
      <c r="H57" s="99">
        <f t="shared" si="4"/>
        <v>1.8522000000000001</v>
      </c>
    </row>
    <row r="58" spans="1:8">
      <c r="A58" s="97"/>
      <c r="B58" s="101"/>
      <c r="C58" s="101"/>
      <c r="D58" s="101"/>
      <c r="F58" s="99">
        <f t="shared" si="4"/>
        <v>1.52145</v>
      </c>
      <c r="G58" s="99">
        <f t="shared" si="4"/>
        <v>1.7199000000000004</v>
      </c>
      <c r="H58" s="99">
        <f t="shared" si="4"/>
        <v>1.8522000000000001</v>
      </c>
    </row>
    <row r="59" spans="1:8">
      <c r="A59" s="97"/>
      <c r="B59" s="101"/>
      <c r="C59" s="101"/>
      <c r="D59" s="101"/>
      <c r="F59" s="99">
        <f t="shared" ref="F59:H74" si="5">F58*(B59+1)</f>
        <v>1.52145</v>
      </c>
      <c r="G59" s="99">
        <f t="shared" si="5"/>
        <v>1.7199000000000004</v>
      </c>
      <c r="H59" s="99">
        <f t="shared" si="5"/>
        <v>1.8522000000000001</v>
      </c>
    </row>
    <row r="60" spans="1:8">
      <c r="A60" s="97"/>
      <c r="B60" s="101"/>
      <c r="C60" s="101"/>
      <c r="D60" s="101"/>
      <c r="F60" s="99">
        <f t="shared" si="5"/>
        <v>1.52145</v>
      </c>
      <c r="G60" s="99">
        <f t="shared" si="5"/>
        <v>1.7199000000000004</v>
      </c>
      <c r="H60" s="99">
        <f t="shared" si="5"/>
        <v>1.8522000000000001</v>
      </c>
    </row>
    <row r="61" spans="1:8">
      <c r="A61" s="97"/>
      <c r="B61" s="101"/>
      <c r="C61" s="101"/>
      <c r="D61" s="101"/>
      <c r="F61" s="99">
        <f t="shared" si="5"/>
        <v>1.52145</v>
      </c>
      <c r="G61" s="99">
        <f t="shared" si="5"/>
        <v>1.7199000000000004</v>
      </c>
      <c r="H61" s="99">
        <f t="shared" si="5"/>
        <v>1.8522000000000001</v>
      </c>
    </row>
    <row r="62" spans="1:8">
      <c r="A62" s="97"/>
      <c r="B62" s="101"/>
      <c r="C62" s="101"/>
      <c r="D62" s="101"/>
      <c r="F62" s="99">
        <f t="shared" si="5"/>
        <v>1.52145</v>
      </c>
      <c r="G62" s="99">
        <f t="shared" si="5"/>
        <v>1.7199000000000004</v>
      </c>
      <c r="H62" s="99">
        <f t="shared" si="5"/>
        <v>1.8522000000000001</v>
      </c>
    </row>
    <row r="63" spans="1:8">
      <c r="A63" s="97"/>
      <c r="B63" s="101"/>
      <c r="C63" s="101"/>
      <c r="D63" s="101"/>
      <c r="F63" s="99">
        <f t="shared" si="5"/>
        <v>1.52145</v>
      </c>
      <c r="G63" s="99">
        <f t="shared" si="5"/>
        <v>1.7199000000000004</v>
      </c>
      <c r="H63" s="99">
        <f t="shared" si="5"/>
        <v>1.8522000000000001</v>
      </c>
    </row>
    <row r="64" spans="1:8">
      <c r="A64" s="97"/>
      <c r="B64" s="101"/>
      <c r="C64" s="101"/>
      <c r="D64" s="101"/>
      <c r="F64" s="99">
        <f t="shared" si="5"/>
        <v>1.52145</v>
      </c>
      <c r="G64" s="99">
        <f t="shared" si="5"/>
        <v>1.7199000000000004</v>
      </c>
      <c r="H64" s="99">
        <f t="shared" si="5"/>
        <v>1.8522000000000001</v>
      </c>
    </row>
    <row r="65" spans="1:8">
      <c r="A65" s="97"/>
      <c r="B65" s="101"/>
      <c r="C65" s="101"/>
      <c r="D65" s="101"/>
      <c r="F65" s="99">
        <f t="shared" si="5"/>
        <v>1.52145</v>
      </c>
      <c r="G65" s="99">
        <f t="shared" si="5"/>
        <v>1.7199000000000004</v>
      </c>
      <c r="H65" s="99">
        <f t="shared" si="5"/>
        <v>1.8522000000000001</v>
      </c>
    </row>
    <row r="66" spans="1:8">
      <c r="A66" s="97"/>
      <c r="B66" s="101"/>
      <c r="C66" s="101"/>
      <c r="D66" s="101"/>
      <c r="F66" s="99">
        <f t="shared" si="5"/>
        <v>1.52145</v>
      </c>
      <c r="G66" s="99">
        <f t="shared" si="5"/>
        <v>1.7199000000000004</v>
      </c>
      <c r="H66" s="99">
        <f t="shared" si="5"/>
        <v>1.8522000000000001</v>
      </c>
    </row>
    <row r="67" spans="1:8">
      <c r="A67" s="97"/>
      <c r="B67" s="101"/>
      <c r="C67" s="101"/>
      <c r="D67" s="101"/>
      <c r="F67" s="99">
        <f t="shared" si="5"/>
        <v>1.52145</v>
      </c>
      <c r="G67" s="99">
        <f t="shared" si="5"/>
        <v>1.7199000000000004</v>
      </c>
      <c r="H67" s="99">
        <f t="shared" si="5"/>
        <v>1.8522000000000001</v>
      </c>
    </row>
    <row r="68" spans="1:8">
      <c r="A68" s="97"/>
      <c r="B68" s="101"/>
      <c r="C68" s="101"/>
      <c r="D68" s="101"/>
      <c r="F68" s="99">
        <f t="shared" si="5"/>
        <v>1.52145</v>
      </c>
      <c r="G68" s="99">
        <f t="shared" si="5"/>
        <v>1.7199000000000004</v>
      </c>
      <c r="H68" s="99">
        <f t="shared" si="5"/>
        <v>1.8522000000000001</v>
      </c>
    </row>
    <row r="69" spans="1:8">
      <c r="A69" s="97"/>
      <c r="B69" s="101"/>
      <c r="C69" s="101"/>
      <c r="D69" s="101"/>
      <c r="F69" s="99">
        <f t="shared" si="5"/>
        <v>1.52145</v>
      </c>
      <c r="G69" s="99">
        <f t="shared" si="5"/>
        <v>1.7199000000000004</v>
      </c>
      <c r="H69" s="99">
        <f t="shared" si="5"/>
        <v>1.8522000000000001</v>
      </c>
    </row>
    <row r="70" spans="1:8">
      <c r="A70" s="97"/>
      <c r="B70" s="101"/>
      <c r="C70" s="101"/>
      <c r="D70" s="101"/>
      <c r="F70" s="99">
        <f t="shared" si="5"/>
        <v>1.52145</v>
      </c>
      <c r="G70" s="99">
        <f t="shared" si="5"/>
        <v>1.7199000000000004</v>
      </c>
      <c r="H70" s="99">
        <f t="shared" si="5"/>
        <v>1.8522000000000001</v>
      </c>
    </row>
    <row r="71" spans="1:8">
      <c r="A71" s="97"/>
      <c r="B71" s="101"/>
      <c r="C71" s="101"/>
      <c r="D71" s="101"/>
      <c r="F71" s="99">
        <f t="shared" si="5"/>
        <v>1.52145</v>
      </c>
      <c r="G71" s="99">
        <f t="shared" si="5"/>
        <v>1.7199000000000004</v>
      </c>
      <c r="H71" s="99">
        <f t="shared" si="5"/>
        <v>1.8522000000000001</v>
      </c>
    </row>
    <row r="72" spans="1:8">
      <c r="A72" s="97"/>
      <c r="B72" s="101"/>
      <c r="C72" s="101"/>
      <c r="D72" s="101"/>
      <c r="F72" s="99">
        <f t="shared" si="5"/>
        <v>1.52145</v>
      </c>
      <c r="G72" s="99">
        <f t="shared" si="5"/>
        <v>1.7199000000000004</v>
      </c>
      <c r="H72" s="99">
        <f t="shared" si="5"/>
        <v>1.8522000000000001</v>
      </c>
    </row>
    <row r="73" spans="1:8">
      <c r="A73" s="97"/>
      <c r="B73" s="101"/>
      <c r="C73" s="101"/>
      <c r="D73" s="101"/>
      <c r="F73" s="99">
        <f t="shared" si="5"/>
        <v>1.52145</v>
      </c>
      <c r="G73" s="99">
        <f t="shared" si="5"/>
        <v>1.7199000000000004</v>
      </c>
      <c r="H73" s="99">
        <f t="shared" si="5"/>
        <v>1.8522000000000001</v>
      </c>
    </row>
    <row r="74" spans="1:8">
      <c r="A74" s="97"/>
      <c r="B74" s="101"/>
      <c r="C74" s="101"/>
      <c r="D74" s="101"/>
      <c r="F74" s="99">
        <f t="shared" si="5"/>
        <v>1.52145</v>
      </c>
      <c r="G74" s="99">
        <f t="shared" si="5"/>
        <v>1.7199000000000004</v>
      </c>
      <c r="H74" s="99">
        <f t="shared" si="5"/>
        <v>1.8522000000000001</v>
      </c>
    </row>
    <row r="75" spans="1:8">
      <c r="A75" s="97"/>
      <c r="B75" s="101"/>
      <c r="C75" s="101"/>
      <c r="D75" s="101"/>
      <c r="F75" s="99">
        <f t="shared" ref="F75:H90" si="6">F74*(B75+1)</f>
        <v>1.52145</v>
      </c>
      <c r="G75" s="99">
        <f t="shared" si="6"/>
        <v>1.7199000000000004</v>
      </c>
      <c r="H75" s="99">
        <f t="shared" si="6"/>
        <v>1.8522000000000001</v>
      </c>
    </row>
    <row r="76" spans="1:8">
      <c r="A76" s="97"/>
      <c r="B76" s="101"/>
      <c r="C76" s="101"/>
      <c r="D76" s="101"/>
      <c r="F76" s="99">
        <f t="shared" si="6"/>
        <v>1.52145</v>
      </c>
      <c r="G76" s="99">
        <f t="shared" si="6"/>
        <v>1.7199000000000004</v>
      </c>
      <c r="H76" s="99">
        <f t="shared" si="6"/>
        <v>1.8522000000000001</v>
      </c>
    </row>
    <row r="77" spans="1:8">
      <c r="A77" s="97"/>
      <c r="B77" s="101"/>
      <c r="C77" s="101"/>
      <c r="D77" s="101"/>
      <c r="F77" s="99">
        <f t="shared" si="6"/>
        <v>1.52145</v>
      </c>
      <c r="G77" s="99">
        <f t="shared" si="6"/>
        <v>1.7199000000000004</v>
      </c>
      <c r="H77" s="99">
        <f t="shared" si="6"/>
        <v>1.8522000000000001</v>
      </c>
    </row>
    <row r="78" spans="1:8">
      <c r="A78" s="97"/>
      <c r="B78" s="101"/>
      <c r="C78" s="101"/>
      <c r="D78" s="101"/>
      <c r="F78" s="99">
        <f t="shared" si="6"/>
        <v>1.52145</v>
      </c>
      <c r="G78" s="99">
        <f t="shared" si="6"/>
        <v>1.7199000000000004</v>
      </c>
      <c r="H78" s="99">
        <f t="shared" si="6"/>
        <v>1.8522000000000001</v>
      </c>
    </row>
    <row r="79" spans="1:8">
      <c r="A79" s="97"/>
      <c r="B79" s="101"/>
      <c r="C79" s="101"/>
      <c r="D79" s="101"/>
      <c r="F79" s="99">
        <f t="shared" si="6"/>
        <v>1.52145</v>
      </c>
      <c r="G79" s="99">
        <f t="shared" si="6"/>
        <v>1.7199000000000004</v>
      </c>
      <c r="H79" s="99">
        <f t="shared" si="6"/>
        <v>1.8522000000000001</v>
      </c>
    </row>
    <row r="80" spans="1:8">
      <c r="A80" s="97"/>
      <c r="B80" s="101"/>
      <c r="C80" s="101"/>
      <c r="D80" s="101"/>
      <c r="F80" s="99">
        <f t="shared" si="6"/>
        <v>1.52145</v>
      </c>
      <c r="G80" s="99">
        <f t="shared" si="6"/>
        <v>1.7199000000000004</v>
      </c>
      <c r="H80" s="99">
        <f t="shared" si="6"/>
        <v>1.8522000000000001</v>
      </c>
    </row>
    <row r="81" spans="1:8">
      <c r="A81" s="97"/>
      <c r="B81" s="101"/>
      <c r="C81" s="101"/>
      <c r="D81" s="101"/>
      <c r="F81" s="99">
        <f t="shared" si="6"/>
        <v>1.52145</v>
      </c>
      <c r="G81" s="99">
        <f t="shared" si="6"/>
        <v>1.7199000000000004</v>
      </c>
      <c r="H81" s="99">
        <f t="shared" si="6"/>
        <v>1.8522000000000001</v>
      </c>
    </row>
    <row r="82" spans="1:8">
      <c r="A82" s="97"/>
      <c r="B82" s="101"/>
      <c r="C82" s="101"/>
      <c r="D82" s="101"/>
      <c r="F82" s="99">
        <f t="shared" si="6"/>
        <v>1.52145</v>
      </c>
      <c r="G82" s="99">
        <f t="shared" si="6"/>
        <v>1.7199000000000004</v>
      </c>
      <c r="H82" s="99">
        <f t="shared" si="6"/>
        <v>1.8522000000000001</v>
      </c>
    </row>
    <row r="83" spans="1:8">
      <c r="A83" s="97"/>
      <c r="B83" s="101"/>
      <c r="C83" s="101"/>
      <c r="D83" s="101"/>
      <c r="F83" s="99">
        <f t="shared" si="6"/>
        <v>1.52145</v>
      </c>
      <c r="G83" s="99">
        <f t="shared" si="6"/>
        <v>1.7199000000000004</v>
      </c>
      <c r="H83" s="99">
        <f t="shared" si="6"/>
        <v>1.8522000000000001</v>
      </c>
    </row>
    <row r="84" spans="1:8">
      <c r="A84" s="97"/>
      <c r="B84" s="101"/>
      <c r="C84" s="101"/>
      <c r="D84" s="101"/>
      <c r="F84" s="99">
        <f t="shared" si="6"/>
        <v>1.52145</v>
      </c>
      <c r="G84" s="99">
        <f t="shared" si="6"/>
        <v>1.7199000000000004</v>
      </c>
      <c r="H84" s="99">
        <f t="shared" si="6"/>
        <v>1.8522000000000001</v>
      </c>
    </row>
    <row r="85" spans="1:8">
      <c r="A85" s="97"/>
      <c r="B85" s="101"/>
      <c r="C85" s="101"/>
      <c r="D85" s="101"/>
      <c r="F85" s="99">
        <f t="shared" si="6"/>
        <v>1.52145</v>
      </c>
      <c r="G85" s="99">
        <f t="shared" si="6"/>
        <v>1.7199000000000004</v>
      </c>
      <c r="H85" s="99">
        <f t="shared" si="6"/>
        <v>1.8522000000000001</v>
      </c>
    </row>
    <row r="86" spans="1:8">
      <c r="A86" s="97"/>
      <c r="B86" s="101"/>
      <c r="C86" s="101"/>
      <c r="D86" s="101"/>
      <c r="F86" s="99">
        <f t="shared" si="6"/>
        <v>1.52145</v>
      </c>
      <c r="G86" s="99">
        <f t="shared" si="6"/>
        <v>1.7199000000000004</v>
      </c>
      <c r="H86" s="99">
        <f t="shared" si="6"/>
        <v>1.8522000000000001</v>
      </c>
    </row>
    <row r="87" spans="1:8">
      <c r="A87" s="97"/>
      <c r="B87" s="101"/>
      <c r="C87" s="101"/>
      <c r="D87" s="101"/>
      <c r="F87" s="99">
        <f t="shared" si="6"/>
        <v>1.52145</v>
      </c>
      <c r="G87" s="99">
        <f t="shared" si="6"/>
        <v>1.7199000000000004</v>
      </c>
      <c r="H87" s="99">
        <f t="shared" si="6"/>
        <v>1.8522000000000001</v>
      </c>
    </row>
    <row r="88" spans="1:8">
      <c r="A88" s="97"/>
      <c r="B88" s="101"/>
      <c r="C88" s="101"/>
      <c r="D88" s="101"/>
      <c r="F88" s="99">
        <f t="shared" si="6"/>
        <v>1.52145</v>
      </c>
      <c r="G88" s="99">
        <f t="shared" si="6"/>
        <v>1.7199000000000004</v>
      </c>
      <c r="H88" s="99">
        <f t="shared" si="6"/>
        <v>1.8522000000000001</v>
      </c>
    </row>
    <row r="89" spans="1:8">
      <c r="A89" s="97"/>
      <c r="B89" s="101"/>
      <c r="C89" s="101"/>
      <c r="D89" s="101"/>
      <c r="F89" s="99">
        <f t="shared" si="6"/>
        <v>1.52145</v>
      </c>
      <c r="G89" s="99">
        <f t="shared" si="6"/>
        <v>1.7199000000000004</v>
      </c>
      <c r="H89" s="99">
        <f t="shared" si="6"/>
        <v>1.8522000000000001</v>
      </c>
    </row>
    <row r="90" spans="1:8">
      <c r="A90" s="97"/>
      <c r="B90" s="101"/>
      <c r="C90" s="101"/>
      <c r="D90" s="101"/>
      <c r="F90" s="99">
        <f t="shared" si="6"/>
        <v>1.52145</v>
      </c>
      <c r="G90" s="99">
        <f t="shared" si="6"/>
        <v>1.7199000000000004</v>
      </c>
      <c r="H90" s="99">
        <f t="shared" si="6"/>
        <v>1.8522000000000001</v>
      </c>
    </row>
    <row r="91" spans="1:8">
      <c r="A91" s="97"/>
      <c r="B91" s="101"/>
      <c r="C91" s="101"/>
      <c r="D91" s="101"/>
      <c r="F91" s="99">
        <f t="shared" ref="F91:H106" si="7">F90*(B91+1)</f>
        <v>1.52145</v>
      </c>
      <c r="G91" s="99">
        <f t="shared" si="7"/>
        <v>1.7199000000000004</v>
      </c>
      <c r="H91" s="99">
        <f t="shared" si="7"/>
        <v>1.8522000000000001</v>
      </c>
    </row>
    <row r="92" spans="1:8">
      <c r="A92" s="97"/>
      <c r="B92" s="101"/>
      <c r="C92" s="101"/>
      <c r="D92" s="101"/>
      <c r="F92" s="99">
        <f t="shared" si="7"/>
        <v>1.52145</v>
      </c>
      <c r="G92" s="99">
        <f t="shared" si="7"/>
        <v>1.7199000000000004</v>
      </c>
      <c r="H92" s="99">
        <f t="shared" si="7"/>
        <v>1.8522000000000001</v>
      </c>
    </row>
    <row r="93" spans="1:8">
      <c r="A93" s="97"/>
      <c r="B93" s="101"/>
      <c r="C93" s="101"/>
      <c r="D93" s="101"/>
      <c r="F93" s="99">
        <f t="shared" si="7"/>
        <v>1.52145</v>
      </c>
      <c r="G93" s="99">
        <f t="shared" si="7"/>
        <v>1.7199000000000004</v>
      </c>
      <c r="H93" s="99">
        <f t="shared" si="7"/>
        <v>1.8522000000000001</v>
      </c>
    </row>
    <row r="94" spans="1:8">
      <c r="A94" s="97"/>
      <c r="B94" s="101"/>
      <c r="C94" s="101"/>
      <c r="D94" s="101"/>
      <c r="F94" s="99">
        <f t="shared" si="7"/>
        <v>1.52145</v>
      </c>
      <c r="G94" s="99">
        <f t="shared" si="7"/>
        <v>1.7199000000000004</v>
      </c>
      <c r="H94" s="99">
        <f t="shared" si="7"/>
        <v>1.8522000000000001</v>
      </c>
    </row>
    <row r="95" spans="1:8">
      <c r="A95" s="97"/>
      <c r="B95" s="101"/>
      <c r="C95" s="101"/>
      <c r="D95" s="101"/>
      <c r="F95" s="99">
        <f t="shared" si="7"/>
        <v>1.52145</v>
      </c>
      <c r="G95" s="99">
        <f t="shared" si="7"/>
        <v>1.7199000000000004</v>
      </c>
      <c r="H95" s="99">
        <f t="shared" si="7"/>
        <v>1.8522000000000001</v>
      </c>
    </row>
    <row r="96" spans="1:8">
      <c r="A96" s="97"/>
      <c r="B96" s="101"/>
      <c r="C96" s="101"/>
      <c r="D96" s="101"/>
      <c r="F96" s="99">
        <f t="shared" si="7"/>
        <v>1.52145</v>
      </c>
      <c r="G96" s="99">
        <f t="shared" si="7"/>
        <v>1.7199000000000004</v>
      </c>
      <c r="H96" s="99">
        <f t="shared" si="7"/>
        <v>1.8522000000000001</v>
      </c>
    </row>
    <row r="97" spans="1:8">
      <c r="A97" s="97"/>
      <c r="B97" s="101"/>
      <c r="C97" s="101"/>
      <c r="D97" s="101"/>
      <c r="F97" s="99">
        <f t="shared" si="7"/>
        <v>1.52145</v>
      </c>
      <c r="G97" s="99">
        <f t="shared" si="7"/>
        <v>1.7199000000000004</v>
      </c>
      <c r="H97" s="99">
        <f t="shared" si="7"/>
        <v>1.8522000000000001</v>
      </c>
    </row>
    <row r="98" spans="1:8">
      <c r="A98" s="97"/>
      <c r="B98" s="101"/>
      <c r="C98" s="101"/>
      <c r="D98" s="101"/>
      <c r="F98" s="99">
        <f t="shared" si="7"/>
        <v>1.52145</v>
      </c>
      <c r="G98" s="99">
        <f t="shared" si="7"/>
        <v>1.7199000000000004</v>
      </c>
      <c r="H98" s="99">
        <f t="shared" si="7"/>
        <v>1.8522000000000001</v>
      </c>
    </row>
    <row r="99" spans="1:8">
      <c r="A99" s="97"/>
      <c r="B99" s="101"/>
      <c r="C99" s="101"/>
      <c r="D99" s="101"/>
      <c r="F99" s="99">
        <f t="shared" si="7"/>
        <v>1.52145</v>
      </c>
      <c r="G99" s="99">
        <f t="shared" si="7"/>
        <v>1.7199000000000004</v>
      </c>
      <c r="H99" s="99">
        <f t="shared" si="7"/>
        <v>1.8522000000000001</v>
      </c>
    </row>
    <row r="100" spans="1:8">
      <c r="A100" s="97"/>
      <c r="B100" s="101"/>
      <c r="C100" s="101"/>
      <c r="D100" s="101"/>
      <c r="F100" s="99">
        <f t="shared" si="7"/>
        <v>1.52145</v>
      </c>
      <c r="G100" s="99">
        <f t="shared" si="7"/>
        <v>1.7199000000000004</v>
      </c>
      <c r="H100" s="99">
        <f t="shared" si="7"/>
        <v>1.8522000000000001</v>
      </c>
    </row>
    <row r="101" spans="1:8">
      <c r="A101" s="97"/>
      <c r="B101" s="101"/>
      <c r="C101" s="101"/>
      <c r="D101" s="101"/>
      <c r="F101" s="99">
        <f t="shared" si="7"/>
        <v>1.52145</v>
      </c>
      <c r="G101" s="99">
        <f t="shared" si="7"/>
        <v>1.7199000000000004</v>
      </c>
      <c r="H101" s="99">
        <f t="shared" si="7"/>
        <v>1.8522000000000001</v>
      </c>
    </row>
    <row r="102" spans="1:8">
      <c r="A102" s="97"/>
      <c r="B102" s="101"/>
      <c r="C102" s="101"/>
      <c r="D102" s="101"/>
      <c r="F102" s="99">
        <f t="shared" si="7"/>
        <v>1.52145</v>
      </c>
      <c r="G102" s="99">
        <f t="shared" si="7"/>
        <v>1.7199000000000004</v>
      </c>
      <c r="H102" s="99">
        <f t="shared" si="7"/>
        <v>1.8522000000000001</v>
      </c>
    </row>
    <row r="103" spans="1:8">
      <c r="A103" s="97"/>
      <c r="B103" s="101"/>
      <c r="C103" s="101"/>
      <c r="D103" s="101"/>
      <c r="F103" s="99">
        <f t="shared" si="7"/>
        <v>1.52145</v>
      </c>
      <c r="G103" s="99">
        <f t="shared" si="7"/>
        <v>1.7199000000000004</v>
      </c>
      <c r="H103" s="99">
        <f t="shared" si="7"/>
        <v>1.8522000000000001</v>
      </c>
    </row>
    <row r="104" spans="1:8">
      <c r="A104" s="97"/>
      <c r="B104" s="101"/>
      <c r="C104" s="101"/>
      <c r="D104" s="101"/>
      <c r="F104" s="99">
        <f t="shared" si="7"/>
        <v>1.52145</v>
      </c>
      <c r="G104" s="99">
        <f t="shared" si="7"/>
        <v>1.7199000000000004</v>
      </c>
      <c r="H104" s="99">
        <f t="shared" si="7"/>
        <v>1.8522000000000001</v>
      </c>
    </row>
    <row r="105" spans="1:8">
      <c r="A105" s="97"/>
      <c r="B105" s="101"/>
      <c r="C105" s="101"/>
      <c r="D105" s="101"/>
      <c r="F105" s="99">
        <f t="shared" si="7"/>
        <v>1.52145</v>
      </c>
      <c r="G105" s="99">
        <f t="shared" si="7"/>
        <v>1.7199000000000004</v>
      </c>
      <c r="H105" s="99">
        <f t="shared" si="7"/>
        <v>1.8522000000000001</v>
      </c>
    </row>
    <row r="106" spans="1:8">
      <c r="A106" s="97"/>
      <c r="B106" s="101"/>
      <c r="C106" s="101"/>
      <c r="D106" s="101"/>
      <c r="F106" s="99">
        <f t="shared" si="7"/>
        <v>1.52145</v>
      </c>
      <c r="G106" s="99">
        <f t="shared" si="7"/>
        <v>1.7199000000000004</v>
      </c>
      <c r="H106" s="99">
        <f t="shared" si="7"/>
        <v>1.8522000000000001</v>
      </c>
    </row>
    <row r="107" spans="1:8">
      <c r="A107" s="97"/>
      <c r="B107" s="101"/>
      <c r="C107" s="101"/>
      <c r="D107" s="101"/>
      <c r="F107" s="99">
        <f t="shared" ref="F107:H122" si="8">F106*(B107+1)</f>
        <v>1.52145</v>
      </c>
      <c r="G107" s="99">
        <f t="shared" si="8"/>
        <v>1.7199000000000004</v>
      </c>
      <c r="H107" s="99">
        <f t="shared" si="8"/>
        <v>1.8522000000000001</v>
      </c>
    </row>
    <row r="108" spans="1:8">
      <c r="A108" s="97"/>
      <c r="B108" s="101"/>
      <c r="C108" s="101"/>
      <c r="D108" s="101"/>
      <c r="F108" s="99">
        <f t="shared" si="8"/>
        <v>1.52145</v>
      </c>
      <c r="G108" s="99">
        <f t="shared" si="8"/>
        <v>1.7199000000000004</v>
      </c>
      <c r="H108" s="99">
        <f t="shared" si="8"/>
        <v>1.8522000000000001</v>
      </c>
    </row>
    <row r="109" spans="1:8">
      <c r="A109" s="97"/>
      <c r="B109" s="101"/>
      <c r="C109" s="101"/>
      <c r="D109" s="101"/>
      <c r="F109" s="99">
        <f t="shared" si="8"/>
        <v>1.52145</v>
      </c>
      <c r="G109" s="99">
        <f t="shared" si="8"/>
        <v>1.7199000000000004</v>
      </c>
      <c r="H109" s="99">
        <f t="shared" si="8"/>
        <v>1.8522000000000001</v>
      </c>
    </row>
    <row r="110" spans="1:8">
      <c r="A110" s="97"/>
      <c r="B110" s="101"/>
      <c r="C110" s="101"/>
      <c r="D110" s="101"/>
      <c r="F110" s="99">
        <f t="shared" si="8"/>
        <v>1.52145</v>
      </c>
      <c r="G110" s="99">
        <f t="shared" si="8"/>
        <v>1.7199000000000004</v>
      </c>
      <c r="H110" s="99">
        <f t="shared" si="8"/>
        <v>1.8522000000000001</v>
      </c>
    </row>
    <row r="111" spans="1:8">
      <c r="A111" s="97"/>
      <c r="B111" s="101"/>
      <c r="C111" s="101"/>
      <c r="D111" s="101"/>
      <c r="F111" s="99">
        <f t="shared" si="8"/>
        <v>1.52145</v>
      </c>
      <c r="G111" s="99">
        <f t="shared" si="8"/>
        <v>1.7199000000000004</v>
      </c>
      <c r="H111" s="99">
        <f t="shared" si="8"/>
        <v>1.8522000000000001</v>
      </c>
    </row>
    <row r="112" spans="1:8">
      <c r="A112" s="97"/>
      <c r="B112" s="101"/>
      <c r="C112" s="101"/>
      <c r="D112" s="101"/>
      <c r="F112" s="99">
        <f t="shared" si="8"/>
        <v>1.52145</v>
      </c>
      <c r="G112" s="99">
        <f t="shared" si="8"/>
        <v>1.7199000000000004</v>
      </c>
      <c r="H112" s="99">
        <f t="shared" si="8"/>
        <v>1.8522000000000001</v>
      </c>
    </row>
    <row r="113" spans="1:8">
      <c r="A113" s="97"/>
      <c r="B113" s="101"/>
      <c r="C113" s="101"/>
      <c r="D113" s="101"/>
      <c r="F113" s="99">
        <f t="shared" si="8"/>
        <v>1.52145</v>
      </c>
      <c r="G113" s="99">
        <f t="shared" si="8"/>
        <v>1.7199000000000004</v>
      </c>
      <c r="H113" s="99">
        <f t="shared" si="8"/>
        <v>1.8522000000000001</v>
      </c>
    </row>
    <row r="114" spans="1:8">
      <c r="A114" s="97"/>
      <c r="B114" s="101"/>
      <c r="C114" s="101"/>
      <c r="D114" s="101"/>
      <c r="F114" s="99">
        <f t="shared" si="8"/>
        <v>1.52145</v>
      </c>
      <c r="G114" s="99">
        <f t="shared" si="8"/>
        <v>1.7199000000000004</v>
      </c>
      <c r="H114" s="99">
        <f t="shared" si="8"/>
        <v>1.8522000000000001</v>
      </c>
    </row>
    <row r="115" spans="1:8">
      <c r="A115" s="97"/>
      <c r="B115" s="101"/>
      <c r="C115" s="101"/>
      <c r="D115" s="101"/>
      <c r="F115" s="99">
        <f t="shared" si="8"/>
        <v>1.52145</v>
      </c>
      <c r="G115" s="99">
        <f t="shared" si="8"/>
        <v>1.7199000000000004</v>
      </c>
      <c r="H115" s="99">
        <f t="shared" si="8"/>
        <v>1.8522000000000001</v>
      </c>
    </row>
    <row r="116" spans="1:8">
      <c r="A116" s="97"/>
      <c r="B116" s="101"/>
      <c r="C116" s="101"/>
      <c r="D116" s="101"/>
      <c r="F116" s="99">
        <f t="shared" si="8"/>
        <v>1.52145</v>
      </c>
      <c r="G116" s="99">
        <f t="shared" si="8"/>
        <v>1.7199000000000004</v>
      </c>
      <c r="H116" s="99">
        <f t="shared" si="8"/>
        <v>1.8522000000000001</v>
      </c>
    </row>
    <row r="117" spans="1:8">
      <c r="A117" s="97"/>
      <c r="B117" s="101"/>
      <c r="C117" s="101"/>
      <c r="D117" s="101"/>
      <c r="F117" s="99">
        <f t="shared" si="8"/>
        <v>1.52145</v>
      </c>
      <c r="G117" s="99">
        <f t="shared" si="8"/>
        <v>1.7199000000000004</v>
      </c>
      <c r="H117" s="99">
        <f t="shared" si="8"/>
        <v>1.8522000000000001</v>
      </c>
    </row>
    <row r="118" spans="1:8">
      <c r="A118" s="97"/>
      <c r="B118" s="101"/>
      <c r="C118" s="101"/>
      <c r="D118" s="101"/>
      <c r="F118" s="99">
        <f t="shared" si="8"/>
        <v>1.52145</v>
      </c>
      <c r="G118" s="99">
        <f t="shared" si="8"/>
        <v>1.7199000000000004</v>
      </c>
      <c r="H118" s="99">
        <f t="shared" si="8"/>
        <v>1.8522000000000001</v>
      </c>
    </row>
    <row r="119" spans="1:8">
      <c r="A119" s="97"/>
      <c r="B119" s="101"/>
      <c r="C119" s="101"/>
      <c r="D119" s="101"/>
      <c r="F119" s="99">
        <f t="shared" si="8"/>
        <v>1.52145</v>
      </c>
      <c r="G119" s="99">
        <f t="shared" si="8"/>
        <v>1.7199000000000004</v>
      </c>
      <c r="H119" s="99">
        <f t="shared" si="8"/>
        <v>1.8522000000000001</v>
      </c>
    </row>
    <row r="120" spans="1:8">
      <c r="A120" s="97"/>
      <c r="B120" s="101"/>
      <c r="C120" s="101"/>
      <c r="D120" s="101"/>
      <c r="F120" s="99">
        <f t="shared" si="8"/>
        <v>1.52145</v>
      </c>
      <c r="G120" s="99">
        <f t="shared" si="8"/>
        <v>1.7199000000000004</v>
      </c>
      <c r="H120" s="99">
        <f t="shared" si="8"/>
        <v>1.8522000000000001</v>
      </c>
    </row>
    <row r="121" spans="1:8">
      <c r="A121" s="97"/>
      <c r="B121" s="101"/>
      <c r="C121" s="101"/>
      <c r="D121" s="101"/>
      <c r="F121" s="99">
        <f t="shared" si="8"/>
        <v>1.52145</v>
      </c>
      <c r="G121" s="99">
        <f t="shared" si="8"/>
        <v>1.7199000000000004</v>
      </c>
      <c r="H121" s="99">
        <f t="shared" si="8"/>
        <v>1.8522000000000001</v>
      </c>
    </row>
    <row r="122" spans="1:8">
      <c r="A122" s="97"/>
      <c r="B122" s="101"/>
      <c r="C122" s="101"/>
      <c r="D122" s="101"/>
      <c r="F122" s="99">
        <f t="shared" si="8"/>
        <v>1.52145</v>
      </c>
      <c r="G122" s="99">
        <f t="shared" si="8"/>
        <v>1.7199000000000004</v>
      </c>
      <c r="H122" s="99">
        <f t="shared" si="8"/>
        <v>1.8522000000000001</v>
      </c>
    </row>
    <row r="123" spans="1:8">
      <c r="A123" s="97"/>
      <c r="B123" s="101"/>
      <c r="C123" s="101"/>
      <c r="D123" s="101"/>
      <c r="F123" s="99">
        <f t="shared" ref="F123:H138" si="9">F122*(B123+1)</f>
        <v>1.52145</v>
      </c>
      <c r="G123" s="99">
        <f t="shared" si="9"/>
        <v>1.7199000000000004</v>
      </c>
      <c r="H123" s="99">
        <f t="shared" si="9"/>
        <v>1.8522000000000001</v>
      </c>
    </row>
    <row r="124" spans="1:8">
      <c r="A124" s="97"/>
      <c r="B124" s="101"/>
      <c r="C124" s="101"/>
      <c r="D124" s="101"/>
      <c r="F124" s="99">
        <f t="shared" si="9"/>
        <v>1.52145</v>
      </c>
      <c r="G124" s="99">
        <f t="shared" si="9"/>
        <v>1.7199000000000004</v>
      </c>
      <c r="H124" s="99">
        <f t="shared" si="9"/>
        <v>1.8522000000000001</v>
      </c>
    </row>
    <row r="125" spans="1:8">
      <c r="A125" s="97"/>
      <c r="B125" s="101"/>
      <c r="C125" s="101"/>
      <c r="D125" s="101"/>
      <c r="F125" s="99">
        <f t="shared" si="9"/>
        <v>1.52145</v>
      </c>
      <c r="G125" s="99">
        <f t="shared" si="9"/>
        <v>1.7199000000000004</v>
      </c>
      <c r="H125" s="99">
        <f t="shared" si="9"/>
        <v>1.8522000000000001</v>
      </c>
    </row>
    <row r="126" spans="1:8">
      <c r="A126" s="97"/>
      <c r="B126" s="101"/>
      <c r="C126" s="101"/>
      <c r="D126" s="101"/>
      <c r="F126" s="99">
        <f t="shared" si="9"/>
        <v>1.52145</v>
      </c>
      <c r="G126" s="99">
        <f t="shared" si="9"/>
        <v>1.7199000000000004</v>
      </c>
      <c r="H126" s="99">
        <f t="shared" si="9"/>
        <v>1.8522000000000001</v>
      </c>
    </row>
    <row r="127" spans="1:8">
      <c r="A127" s="97"/>
      <c r="B127" s="101"/>
      <c r="C127" s="101"/>
      <c r="D127" s="101"/>
      <c r="F127" s="99">
        <f t="shared" si="9"/>
        <v>1.52145</v>
      </c>
      <c r="G127" s="99">
        <f t="shared" si="9"/>
        <v>1.7199000000000004</v>
      </c>
      <c r="H127" s="99">
        <f t="shared" si="9"/>
        <v>1.8522000000000001</v>
      </c>
    </row>
    <row r="128" spans="1:8">
      <c r="A128" s="97"/>
      <c r="B128" s="101"/>
      <c r="C128" s="101"/>
      <c r="D128" s="101"/>
      <c r="F128" s="99">
        <f t="shared" si="9"/>
        <v>1.52145</v>
      </c>
      <c r="G128" s="99">
        <f t="shared" si="9"/>
        <v>1.7199000000000004</v>
      </c>
      <c r="H128" s="99">
        <f t="shared" si="9"/>
        <v>1.8522000000000001</v>
      </c>
    </row>
    <row r="129" spans="1:8">
      <c r="A129" s="97"/>
      <c r="B129" s="101"/>
      <c r="C129" s="101"/>
      <c r="D129" s="101"/>
      <c r="F129" s="99">
        <f t="shared" si="9"/>
        <v>1.52145</v>
      </c>
      <c r="G129" s="99">
        <f t="shared" si="9"/>
        <v>1.7199000000000004</v>
      </c>
      <c r="H129" s="99">
        <f t="shared" si="9"/>
        <v>1.8522000000000001</v>
      </c>
    </row>
    <row r="130" spans="1:8">
      <c r="A130" s="97"/>
      <c r="B130" s="101"/>
      <c r="C130" s="101"/>
      <c r="D130" s="101"/>
      <c r="F130" s="99">
        <f t="shared" si="9"/>
        <v>1.52145</v>
      </c>
      <c r="G130" s="99">
        <f t="shared" si="9"/>
        <v>1.7199000000000004</v>
      </c>
      <c r="H130" s="99">
        <f t="shared" si="9"/>
        <v>1.8522000000000001</v>
      </c>
    </row>
    <row r="131" spans="1:8">
      <c r="A131" s="97"/>
      <c r="B131" s="101"/>
      <c r="C131" s="101"/>
      <c r="D131" s="101"/>
      <c r="F131" s="99">
        <f t="shared" si="9"/>
        <v>1.52145</v>
      </c>
      <c r="G131" s="99">
        <f t="shared" si="9"/>
        <v>1.7199000000000004</v>
      </c>
      <c r="H131" s="99">
        <f t="shared" si="9"/>
        <v>1.8522000000000001</v>
      </c>
    </row>
    <row r="132" spans="1:8">
      <c r="A132" s="97"/>
      <c r="B132" s="101"/>
      <c r="C132" s="101"/>
      <c r="D132" s="101"/>
      <c r="F132" s="99">
        <f t="shared" si="9"/>
        <v>1.52145</v>
      </c>
      <c r="G132" s="99">
        <f t="shared" si="9"/>
        <v>1.7199000000000004</v>
      </c>
      <c r="H132" s="99">
        <f t="shared" si="9"/>
        <v>1.8522000000000001</v>
      </c>
    </row>
    <row r="133" spans="1:8">
      <c r="A133" s="97"/>
      <c r="B133" s="101"/>
      <c r="C133" s="101"/>
      <c r="D133" s="101"/>
      <c r="F133" s="99">
        <f t="shared" si="9"/>
        <v>1.52145</v>
      </c>
      <c r="G133" s="99">
        <f t="shared" si="9"/>
        <v>1.7199000000000004</v>
      </c>
      <c r="H133" s="99">
        <f t="shared" si="9"/>
        <v>1.8522000000000001</v>
      </c>
    </row>
    <row r="134" spans="1:8">
      <c r="A134" s="97"/>
      <c r="B134" s="101"/>
      <c r="C134" s="101"/>
      <c r="D134" s="101"/>
      <c r="F134" s="99">
        <f t="shared" si="9"/>
        <v>1.52145</v>
      </c>
      <c r="G134" s="99">
        <f t="shared" si="9"/>
        <v>1.7199000000000004</v>
      </c>
      <c r="H134" s="99">
        <f t="shared" si="9"/>
        <v>1.8522000000000001</v>
      </c>
    </row>
    <row r="135" spans="1:8">
      <c r="A135" s="97"/>
      <c r="B135" s="101"/>
      <c r="C135" s="101"/>
      <c r="D135" s="101"/>
      <c r="F135" s="99">
        <f t="shared" si="9"/>
        <v>1.52145</v>
      </c>
      <c r="G135" s="99">
        <f t="shared" si="9"/>
        <v>1.7199000000000004</v>
      </c>
      <c r="H135" s="99">
        <f t="shared" si="9"/>
        <v>1.8522000000000001</v>
      </c>
    </row>
    <row r="136" spans="1:8">
      <c r="A136" s="97"/>
      <c r="B136" s="101"/>
      <c r="C136" s="101"/>
      <c r="D136" s="101"/>
      <c r="F136" s="99">
        <f t="shared" si="9"/>
        <v>1.52145</v>
      </c>
      <c r="G136" s="99">
        <f t="shared" si="9"/>
        <v>1.7199000000000004</v>
      </c>
      <c r="H136" s="99">
        <f t="shared" si="9"/>
        <v>1.8522000000000001</v>
      </c>
    </row>
    <row r="137" spans="1:8">
      <c r="A137" s="97"/>
      <c r="B137" s="101"/>
      <c r="C137" s="101"/>
      <c r="D137" s="101"/>
      <c r="F137" s="99">
        <f t="shared" si="9"/>
        <v>1.52145</v>
      </c>
      <c r="G137" s="99">
        <f t="shared" si="9"/>
        <v>1.7199000000000004</v>
      </c>
      <c r="H137" s="99">
        <f t="shared" si="9"/>
        <v>1.8522000000000001</v>
      </c>
    </row>
    <row r="138" spans="1:8">
      <c r="A138" s="97"/>
      <c r="B138" s="101"/>
      <c r="C138" s="101"/>
      <c r="D138" s="101"/>
      <c r="F138" s="99">
        <f t="shared" si="9"/>
        <v>1.52145</v>
      </c>
      <c r="G138" s="99">
        <f t="shared" si="9"/>
        <v>1.7199000000000004</v>
      </c>
      <c r="H138" s="99">
        <f t="shared" si="9"/>
        <v>1.8522000000000001</v>
      </c>
    </row>
    <row r="139" spans="1:8">
      <c r="A139" s="97"/>
      <c r="B139" s="101"/>
      <c r="C139" s="101"/>
      <c r="D139" s="101"/>
      <c r="F139" s="99">
        <f t="shared" ref="F139:H154" si="10">F138*(B139+1)</f>
        <v>1.52145</v>
      </c>
      <c r="G139" s="99">
        <f t="shared" si="10"/>
        <v>1.7199000000000004</v>
      </c>
      <c r="H139" s="99">
        <f t="shared" si="10"/>
        <v>1.8522000000000001</v>
      </c>
    </row>
    <row r="140" spans="1:8">
      <c r="A140" s="97"/>
      <c r="B140" s="101"/>
      <c r="C140" s="101"/>
      <c r="D140" s="101"/>
      <c r="F140" s="99">
        <f t="shared" si="10"/>
        <v>1.52145</v>
      </c>
      <c r="G140" s="99">
        <f t="shared" si="10"/>
        <v>1.7199000000000004</v>
      </c>
      <c r="H140" s="99">
        <f t="shared" si="10"/>
        <v>1.8522000000000001</v>
      </c>
    </row>
    <row r="141" spans="1:8">
      <c r="A141" s="97"/>
      <c r="B141" s="101"/>
      <c r="C141" s="101"/>
      <c r="D141" s="101"/>
      <c r="F141" s="99">
        <f t="shared" si="10"/>
        <v>1.52145</v>
      </c>
      <c r="G141" s="99">
        <f t="shared" si="10"/>
        <v>1.7199000000000004</v>
      </c>
      <c r="H141" s="99">
        <f t="shared" si="10"/>
        <v>1.8522000000000001</v>
      </c>
    </row>
    <row r="142" spans="1:8">
      <c r="A142" s="97"/>
      <c r="B142" s="101"/>
      <c r="C142" s="101"/>
      <c r="D142" s="101"/>
      <c r="F142" s="99">
        <f t="shared" si="10"/>
        <v>1.52145</v>
      </c>
      <c r="G142" s="99">
        <f t="shared" si="10"/>
        <v>1.7199000000000004</v>
      </c>
      <c r="H142" s="99">
        <f t="shared" si="10"/>
        <v>1.8522000000000001</v>
      </c>
    </row>
    <row r="143" spans="1:8">
      <c r="A143" s="97"/>
      <c r="B143" s="101"/>
      <c r="C143" s="101"/>
      <c r="D143" s="101"/>
      <c r="F143" s="99">
        <f t="shared" si="10"/>
        <v>1.52145</v>
      </c>
      <c r="G143" s="99">
        <f t="shared" si="10"/>
        <v>1.7199000000000004</v>
      </c>
      <c r="H143" s="99">
        <f t="shared" si="10"/>
        <v>1.8522000000000001</v>
      </c>
    </row>
    <row r="144" spans="1:8">
      <c r="A144" s="97"/>
      <c r="B144" s="101"/>
      <c r="C144" s="101"/>
      <c r="D144" s="101"/>
      <c r="F144" s="99">
        <f t="shared" si="10"/>
        <v>1.52145</v>
      </c>
      <c r="G144" s="99">
        <f t="shared" si="10"/>
        <v>1.7199000000000004</v>
      </c>
      <c r="H144" s="99">
        <f t="shared" si="10"/>
        <v>1.8522000000000001</v>
      </c>
    </row>
    <row r="145" spans="1:8">
      <c r="A145" s="97"/>
      <c r="B145" s="101"/>
      <c r="C145" s="101"/>
      <c r="D145" s="101"/>
      <c r="F145" s="99">
        <f t="shared" si="10"/>
        <v>1.52145</v>
      </c>
      <c r="G145" s="99">
        <f t="shared" si="10"/>
        <v>1.7199000000000004</v>
      </c>
      <c r="H145" s="99">
        <f t="shared" si="10"/>
        <v>1.8522000000000001</v>
      </c>
    </row>
    <row r="146" spans="1:8">
      <c r="A146" s="97"/>
      <c r="B146" s="101"/>
      <c r="C146" s="101"/>
      <c r="D146" s="101"/>
      <c r="F146" s="99">
        <f t="shared" si="10"/>
        <v>1.52145</v>
      </c>
      <c r="G146" s="99">
        <f t="shared" si="10"/>
        <v>1.7199000000000004</v>
      </c>
      <c r="H146" s="99">
        <f t="shared" si="10"/>
        <v>1.8522000000000001</v>
      </c>
    </row>
    <row r="147" spans="1:8">
      <c r="A147" s="97"/>
      <c r="B147" s="101"/>
      <c r="C147" s="101"/>
      <c r="D147" s="101"/>
      <c r="F147" s="99">
        <f t="shared" si="10"/>
        <v>1.52145</v>
      </c>
      <c r="G147" s="99">
        <f t="shared" si="10"/>
        <v>1.7199000000000004</v>
      </c>
      <c r="H147" s="99">
        <f t="shared" si="10"/>
        <v>1.8522000000000001</v>
      </c>
    </row>
    <row r="148" spans="1:8">
      <c r="A148" s="97"/>
      <c r="B148" s="101"/>
      <c r="C148" s="101"/>
      <c r="D148" s="101"/>
      <c r="F148" s="99">
        <f t="shared" si="10"/>
        <v>1.52145</v>
      </c>
      <c r="G148" s="99">
        <f t="shared" si="10"/>
        <v>1.7199000000000004</v>
      </c>
      <c r="H148" s="99">
        <f t="shared" si="10"/>
        <v>1.8522000000000001</v>
      </c>
    </row>
    <row r="149" spans="1:8">
      <c r="A149" s="97"/>
      <c r="B149" s="101"/>
      <c r="C149" s="101"/>
      <c r="D149" s="101"/>
      <c r="F149" s="99">
        <f t="shared" si="10"/>
        <v>1.52145</v>
      </c>
      <c r="G149" s="99">
        <f t="shared" si="10"/>
        <v>1.7199000000000004</v>
      </c>
      <c r="H149" s="99">
        <f t="shared" si="10"/>
        <v>1.8522000000000001</v>
      </c>
    </row>
    <row r="150" spans="1:8">
      <c r="A150" s="97"/>
      <c r="B150" s="101"/>
      <c r="C150" s="101"/>
      <c r="D150" s="101"/>
      <c r="F150" s="99">
        <f t="shared" si="10"/>
        <v>1.52145</v>
      </c>
      <c r="G150" s="99">
        <f t="shared" si="10"/>
        <v>1.7199000000000004</v>
      </c>
      <c r="H150" s="99">
        <f t="shared" si="10"/>
        <v>1.8522000000000001</v>
      </c>
    </row>
    <row r="151" spans="1:8">
      <c r="A151" s="97"/>
      <c r="B151" s="101"/>
      <c r="C151" s="101"/>
      <c r="D151" s="101"/>
      <c r="F151" s="99">
        <f t="shared" si="10"/>
        <v>1.52145</v>
      </c>
      <c r="G151" s="99">
        <f t="shared" si="10"/>
        <v>1.7199000000000004</v>
      </c>
      <c r="H151" s="99">
        <f t="shared" si="10"/>
        <v>1.8522000000000001</v>
      </c>
    </row>
    <row r="152" spans="1:8">
      <c r="A152" s="97"/>
      <c r="B152" s="101"/>
      <c r="C152" s="101"/>
      <c r="D152" s="101"/>
      <c r="F152" s="99">
        <f t="shared" si="10"/>
        <v>1.52145</v>
      </c>
      <c r="G152" s="99">
        <f t="shared" si="10"/>
        <v>1.7199000000000004</v>
      </c>
      <c r="H152" s="99">
        <f t="shared" si="10"/>
        <v>1.8522000000000001</v>
      </c>
    </row>
    <row r="153" spans="1:8">
      <c r="A153" s="97"/>
      <c r="B153" s="101"/>
      <c r="C153" s="101"/>
      <c r="D153" s="101"/>
      <c r="F153" s="99">
        <f t="shared" si="10"/>
        <v>1.52145</v>
      </c>
      <c r="G153" s="99">
        <f t="shared" si="10"/>
        <v>1.7199000000000004</v>
      </c>
      <c r="H153" s="99">
        <f t="shared" si="10"/>
        <v>1.8522000000000001</v>
      </c>
    </row>
    <row r="154" spans="1:8">
      <c r="A154" s="97"/>
      <c r="B154" s="101"/>
      <c r="C154" s="101"/>
      <c r="D154" s="101"/>
      <c r="F154" s="99">
        <f t="shared" si="10"/>
        <v>1.52145</v>
      </c>
      <c r="G154" s="99">
        <f t="shared" si="10"/>
        <v>1.7199000000000004</v>
      </c>
      <c r="H154" s="99">
        <f t="shared" si="10"/>
        <v>1.8522000000000001</v>
      </c>
    </row>
    <row r="155" spans="1:8">
      <c r="A155" s="97"/>
      <c r="B155" s="101"/>
      <c r="C155" s="101"/>
      <c r="D155" s="101"/>
      <c r="F155" s="99">
        <f t="shared" ref="F155:H170" si="11">F154*(B155+1)</f>
        <v>1.52145</v>
      </c>
      <c r="G155" s="99">
        <f t="shared" si="11"/>
        <v>1.7199000000000004</v>
      </c>
      <c r="H155" s="99">
        <f t="shared" si="11"/>
        <v>1.8522000000000001</v>
      </c>
    </row>
    <row r="156" spans="1:8">
      <c r="A156" s="97"/>
      <c r="B156" s="101"/>
      <c r="C156" s="101"/>
      <c r="D156" s="101"/>
      <c r="F156" s="99">
        <f t="shared" si="11"/>
        <v>1.52145</v>
      </c>
      <c r="G156" s="99">
        <f t="shared" si="11"/>
        <v>1.7199000000000004</v>
      </c>
      <c r="H156" s="99">
        <f t="shared" si="11"/>
        <v>1.8522000000000001</v>
      </c>
    </row>
    <row r="157" spans="1:8">
      <c r="A157" s="97"/>
      <c r="B157" s="101"/>
      <c r="C157" s="101"/>
      <c r="D157" s="101"/>
      <c r="F157" s="99">
        <f t="shared" si="11"/>
        <v>1.52145</v>
      </c>
      <c r="G157" s="99">
        <f t="shared" si="11"/>
        <v>1.7199000000000004</v>
      </c>
      <c r="H157" s="99">
        <f t="shared" si="11"/>
        <v>1.8522000000000001</v>
      </c>
    </row>
    <row r="158" spans="1:8">
      <c r="A158" s="97"/>
      <c r="B158" s="101"/>
      <c r="C158" s="101"/>
      <c r="D158" s="101"/>
      <c r="F158" s="99">
        <f t="shared" si="11"/>
        <v>1.52145</v>
      </c>
      <c r="G158" s="99">
        <f t="shared" si="11"/>
        <v>1.7199000000000004</v>
      </c>
      <c r="H158" s="99">
        <f t="shared" si="11"/>
        <v>1.8522000000000001</v>
      </c>
    </row>
    <row r="159" spans="1:8">
      <c r="A159" s="97"/>
      <c r="B159" s="101"/>
      <c r="C159" s="101"/>
      <c r="D159" s="101"/>
      <c r="F159" s="99">
        <f t="shared" si="11"/>
        <v>1.52145</v>
      </c>
      <c r="G159" s="99">
        <f t="shared" si="11"/>
        <v>1.7199000000000004</v>
      </c>
      <c r="H159" s="99">
        <f t="shared" si="11"/>
        <v>1.8522000000000001</v>
      </c>
    </row>
    <row r="160" spans="1:8">
      <c r="A160" s="97"/>
      <c r="B160" s="101"/>
      <c r="C160" s="101"/>
      <c r="D160" s="101"/>
      <c r="F160" s="99">
        <f t="shared" si="11"/>
        <v>1.52145</v>
      </c>
      <c r="G160" s="99">
        <f t="shared" si="11"/>
        <v>1.7199000000000004</v>
      </c>
      <c r="H160" s="99">
        <f t="shared" si="11"/>
        <v>1.8522000000000001</v>
      </c>
    </row>
    <row r="161" spans="1:8">
      <c r="A161" s="97"/>
      <c r="B161" s="101"/>
      <c r="C161" s="101"/>
      <c r="D161" s="101"/>
      <c r="F161" s="99">
        <f t="shared" si="11"/>
        <v>1.52145</v>
      </c>
      <c r="G161" s="99">
        <f t="shared" si="11"/>
        <v>1.7199000000000004</v>
      </c>
      <c r="H161" s="99">
        <f t="shared" si="11"/>
        <v>1.8522000000000001</v>
      </c>
    </row>
    <row r="162" spans="1:8">
      <c r="A162" s="97"/>
      <c r="B162" s="101"/>
      <c r="C162" s="101"/>
      <c r="D162" s="101"/>
      <c r="F162" s="99">
        <f t="shared" si="11"/>
        <v>1.52145</v>
      </c>
      <c r="G162" s="99">
        <f t="shared" si="11"/>
        <v>1.7199000000000004</v>
      </c>
      <c r="H162" s="99">
        <f t="shared" si="11"/>
        <v>1.8522000000000001</v>
      </c>
    </row>
    <row r="163" spans="1:8">
      <c r="A163" s="97"/>
      <c r="B163" s="101"/>
      <c r="C163" s="101"/>
      <c r="D163" s="101"/>
      <c r="F163" s="99">
        <f t="shared" si="11"/>
        <v>1.52145</v>
      </c>
      <c r="G163" s="99">
        <f t="shared" si="11"/>
        <v>1.7199000000000004</v>
      </c>
      <c r="H163" s="99">
        <f t="shared" si="11"/>
        <v>1.8522000000000001</v>
      </c>
    </row>
    <row r="164" spans="1:8">
      <c r="A164" s="97"/>
      <c r="B164" s="101"/>
      <c r="C164" s="101"/>
      <c r="D164" s="101"/>
      <c r="F164" s="99">
        <f t="shared" si="11"/>
        <v>1.52145</v>
      </c>
      <c r="G164" s="99">
        <f t="shared" si="11"/>
        <v>1.7199000000000004</v>
      </c>
      <c r="H164" s="99">
        <f t="shared" si="11"/>
        <v>1.8522000000000001</v>
      </c>
    </row>
    <row r="165" spans="1:8">
      <c r="A165" s="97"/>
      <c r="B165" s="101"/>
      <c r="C165" s="101"/>
      <c r="D165" s="101"/>
      <c r="F165" s="99">
        <f t="shared" si="11"/>
        <v>1.52145</v>
      </c>
      <c r="G165" s="99">
        <f t="shared" si="11"/>
        <v>1.7199000000000004</v>
      </c>
      <c r="H165" s="99">
        <f t="shared" si="11"/>
        <v>1.8522000000000001</v>
      </c>
    </row>
    <row r="166" spans="1:8">
      <c r="A166" s="97"/>
      <c r="B166" s="101"/>
      <c r="C166" s="101"/>
      <c r="D166" s="101"/>
      <c r="F166" s="99">
        <f t="shared" si="11"/>
        <v>1.52145</v>
      </c>
      <c r="G166" s="99">
        <f t="shared" si="11"/>
        <v>1.7199000000000004</v>
      </c>
      <c r="H166" s="99">
        <f t="shared" si="11"/>
        <v>1.8522000000000001</v>
      </c>
    </row>
    <row r="167" spans="1:8">
      <c r="A167" s="97"/>
      <c r="B167" s="101"/>
      <c r="C167" s="101"/>
      <c r="D167" s="101"/>
      <c r="F167" s="99">
        <f t="shared" si="11"/>
        <v>1.52145</v>
      </c>
      <c r="G167" s="99">
        <f t="shared" si="11"/>
        <v>1.7199000000000004</v>
      </c>
      <c r="H167" s="99">
        <f t="shared" si="11"/>
        <v>1.8522000000000001</v>
      </c>
    </row>
    <row r="168" spans="1:8">
      <c r="A168" s="97"/>
      <c r="B168" s="101"/>
      <c r="C168" s="101"/>
      <c r="D168" s="101"/>
      <c r="F168" s="99">
        <f t="shared" si="11"/>
        <v>1.52145</v>
      </c>
      <c r="G168" s="99">
        <f t="shared" si="11"/>
        <v>1.7199000000000004</v>
      </c>
      <c r="H168" s="99">
        <f t="shared" si="11"/>
        <v>1.8522000000000001</v>
      </c>
    </row>
    <row r="169" spans="1:8">
      <c r="A169" s="97"/>
      <c r="B169" s="101"/>
      <c r="C169" s="101"/>
      <c r="D169" s="101"/>
      <c r="F169" s="99">
        <f t="shared" si="11"/>
        <v>1.52145</v>
      </c>
      <c r="G169" s="99">
        <f t="shared" si="11"/>
        <v>1.7199000000000004</v>
      </c>
      <c r="H169" s="99">
        <f t="shared" si="11"/>
        <v>1.8522000000000001</v>
      </c>
    </row>
    <row r="170" spans="1:8">
      <c r="A170" s="97"/>
      <c r="B170" s="101"/>
      <c r="C170" s="101"/>
      <c r="D170" s="101"/>
      <c r="F170" s="99">
        <f t="shared" si="11"/>
        <v>1.52145</v>
      </c>
      <c r="G170" s="99">
        <f t="shared" si="11"/>
        <v>1.7199000000000004</v>
      </c>
      <c r="H170" s="99">
        <f t="shared" si="11"/>
        <v>1.8522000000000001</v>
      </c>
    </row>
    <row r="171" spans="1:8">
      <c r="A171" s="97"/>
      <c r="B171" s="101"/>
      <c r="C171" s="101"/>
      <c r="D171" s="101"/>
      <c r="F171" s="99">
        <f t="shared" ref="F171:H186" si="12">F170*(B171+1)</f>
        <v>1.52145</v>
      </c>
      <c r="G171" s="99">
        <f t="shared" si="12"/>
        <v>1.7199000000000004</v>
      </c>
      <c r="H171" s="99">
        <f t="shared" si="12"/>
        <v>1.8522000000000001</v>
      </c>
    </row>
    <row r="172" spans="1:8">
      <c r="A172" s="97"/>
      <c r="B172" s="101"/>
      <c r="C172" s="101"/>
      <c r="D172" s="101"/>
      <c r="F172" s="99">
        <f t="shared" si="12"/>
        <v>1.52145</v>
      </c>
      <c r="G172" s="99">
        <f t="shared" si="12"/>
        <v>1.7199000000000004</v>
      </c>
      <c r="H172" s="99">
        <f t="shared" si="12"/>
        <v>1.8522000000000001</v>
      </c>
    </row>
    <row r="173" spans="1:8">
      <c r="A173" s="97"/>
      <c r="B173" s="101"/>
      <c r="C173" s="101"/>
      <c r="D173" s="101"/>
      <c r="F173" s="99">
        <f t="shared" si="12"/>
        <v>1.52145</v>
      </c>
      <c r="G173" s="99">
        <f t="shared" si="12"/>
        <v>1.7199000000000004</v>
      </c>
      <c r="H173" s="99">
        <f t="shared" si="12"/>
        <v>1.8522000000000001</v>
      </c>
    </row>
    <row r="174" spans="1:8">
      <c r="A174" s="97"/>
      <c r="B174" s="101"/>
      <c r="C174" s="101"/>
      <c r="D174" s="101"/>
      <c r="F174" s="99">
        <f t="shared" si="12"/>
        <v>1.52145</v>
      </c>
      <c r="G174" s="99">
        <f t="shared" si="12"/>
        <v>1.7199000000000004</v>
      </c>
      <c r="H174" s="99">
        <f t="shared" si="12"/>
        <v>1.8522000000000001</v>
      </c>
    </row>
    <row r="175" spans="1:8">
      <c r="A175" s="97"/>
      <c r="B175" s="101"/>
      <c r="C175" s="101"/>
      <c r="D175" s="101"/>
      <c r="F175" s="99">
        <f t="shared" si="12"/>
        <v>1.52145</v>
      </c>
      <c r="G175" s="99">
        <f t="shared" si="12"/>
        <v>1.7199000000000004</v>
      </c>
      <c r="H175" s="99">
        <f t="shared" si="12"/>
        <v>1.8522000000000001</v>
      </c>
    </row>
    <row r="176" spans="1:8">
      <c r="A176" s="97"/>
      <c r="B176" s="101"/>
      <c r="C176" s="101"/>
      <c r="D176" s="101"/>
      <c r="F176" s="99">
        <f t="shared" si="12"/>
        <v>1.52145</v>
      </c>
      <c r="G176" s="99">
        <f t="shared" si="12"/>
        <v>1.7199000000000004</v>
      </c>
      <c r="H176" s="99">
        <f t="shared" si="12"/>
        <v>1.8522000000000001</v>
      </c>
    </row>
    <row r="177" spans="1:8">
      <c r="A177" s="97"/>
      <c r="B177" s="101"/>
      <c r="C177" s="101"/>
      <c r="D177" s="101"/>
      <c r="F177" s="99">
        <f t="shared" si="12"/>
        <v>1.52145</v>
      </c>
      <c r="G177" s="99">
        <f t="shared" si="12"/>
        <v>1.7199000000000004</v>
      </c>
      <c r="H177" s="99">
        <f t="shared" si="12"/>
        <v>1.8522000000000001</v>
      </c>
    </row>
    <row r="178" spans="1:8">
      <c r="A178" s="97"/>
      <c r="B178" s="101"/>
      <c r="C178" s="101"/>
      <c r="D178" s="101"/>
      <c r="F178" s="99">
        <f t="shared" si="12"/>
        <v>1.52145</v>
      </c>
      <c r="G178" s="99">
        <f t="shared" si="12"/>
        <v>1.7199000000000004</v>
      </c>
      <c r="H178" s="99">
        <f t="shared" si="12"/>
        <v>1.8522000000000001</v>
      </c>
    </row>
    <row r="179" spans="1:8">
      <c r="A179" s="97"/>
      <c r="B179" s="101"/>
      <c r="C179" s="101"/>
      <c r="D179" s="101"/>
      <c r="F179" s="99">
        <f t="shared" si="12"/>
        <v>1.52145</v>
      </c>
      <c r="G179" s="99">
        <f t="shared" si="12"/>
        <v>1.7199000000000004</v>
      </c>
      <c r="H179" s="99">
        <f t="shared" si="12"/>
        <v>1.8522000000000001</v>
      </c>
    </row>
    <row r="180" spans="1:8">
      <c r="A180" s="97"/>
      <c r="B180" s="101"/>
      <c r="C180" s="101"/>
      <c r="D180" s="101"/>
      <c r="F180" s="99">
        <f t="shared" si="12"/>
        <v>1.52145</v>
      </c>
      <c r="G180" s="99">
        <f t="shared" si="12"/>
        <v>1.7199000000000004</v>
      </c>
      <c r="H180" s="99">
        <f t="shared" si="12"/>
        <v>1.8522000000000001</v>
      </c>
    </row>
    <row r="181" spans="1:8">
      <c r="A181" s="97"/>
      <c r="B181" s="101"/>
      <c r="C181" s="101"/>
      <c r="D181" s="101"/>
      <c r="F181" s="99">
        <f t="shared" si="12"/>
        <v>1.52145</v>
      </c>
      <c r="G181" s="99">
        <f t="shared" si="12"/>
        <v>1.7199000000000004</v>
      </c>
      <c r="H181" s="99">
        <f t="shared" si="12"/>
        <v>1.8522000000000001</v>
      </c>
    </row>
    <row r="182" spans="1:8">
      <c r="A182" s="97"/>
      <c r="B182" s="101"/>
      <c r="C182" s="101"/>
      <c r="D182" s="101"/>
      <c r="F182" s="99">
        <f t="shared" si="12"/>
        <v>1.52145</v>
      </c>
      <c r="G182" s="99">
        <f t="shared" si="12"/>
        <v>1.7199000000000004</v>
      </c>
      <c r="H182" s="99">
        <f t="shared" si="12"/>
        <v>1.8522000000000001</v>
      </c>
    </row>
    <row r="183" spans="1:8">
      <c r="A183" s="97"/>
      <c r="B183" s="101"/>
      <c r="C183" s="101"/>
      <c r="D183" s="101"/>
      <c r="F183" s="99">
        <f t="shared" si="12"/>
        <v>1.52145</v>
      </c>
      <c r="G183" s="99">
        <f t="shared" si="12"/>
        <v>1.7199000000000004</v>
      </c>
      <c r="H183" s="99">
        <f t="shared" si="12"/>
        <v>1.8522000000000001</v>
      </c>
    </row>
    <row r="184" spans="1:8">
      <c r="A184" s="97"/>
      <c r="B184" s="101"/>
      <c r="C184" s="101"/>
      <c r="D184" s="101"/>
      <c r="F184" s="99">
        <f t="shared" si="12"/>
        <v>1.52145</v>
      </c>
      <c r="G184" s="99">
        <f t="shared" si="12"/>
        <v>1.7199000000000004</v>
      </c>
      <c r="H184" s="99">
        <f t="shared" si="12"/>
        <v>1.8522000000000001</v>
      </c>
    </row>
    <row r="185" spans="1:8">
      <c r="A185" s="97"/>
      <c r="B185" s="101"/>
      <c r="C185" s="101"/>
      <c r="D185" s="101"/>
      <c r="F185" s="99">
        <f t="shared" si="12"/>
        <v>1.52145</v>
      </c>
      <c r="G185" s="99">
        <f t="shared" si="12"/>
        <v>1.7199000000000004</v>
      </c>
      <c r="H185" s="99">
        <f t="shared" si="12"/>
        <v>1.8522000000000001</v>
      </c>
    </row>
    <row r="186" spans="1:8">
      <c r="A186" s="97"/>
      <c r="B186" s="101"/>
      <c r="C186" s="101"/>
      <c r="D186" s="101"/>
      <c r="F186" s="99">
        <f t="shared" si="12"/>
        <v>1.52145</v>
      </c>
      <c r="G186" s="99">
        <f t="shared" si="12"/>
        <v>1.7199000000000004</v>
      </c>
      <c r="H186" s="99">
        <f t="shared" si="12"/>
        <v>1.8522000000000001</v>
      </c>
    </row>
    <row r="187" spans="1:8">
      <c r="A187" s="97"/>
      <c r="B187" s="101"/>
      <c r="C187" s="101"/>
      <c r="D187" s="101"/>
      <c r="F187" s="99">
        <f t="shared" ref="F187:H200" si="13">F186*(B187+1)</f>
        <v>1.52145</v>
      </c>
      <c r="G187" s="99">
        <f t="shared" si="13"/>
        <v>1.7199000000000004</v>
      </c>
      <c r="H187" s="99">
        <f t="shared" si="13"/>
        <v>1.8522000000000001</v>
      </c>
    </row>
    <row r="188" spans="1:8">
      <c r="A188" s="97"/>
      <c r="B188" s="101"/>
      <c r="C188" s="101"/>
      <c r="D188" s="101"/>
      <c r="F188" s="99">
        <f t="shared" si="13"/>
        <v>1.52145</v>
      </c>
      <c r="G188" s="99">
        <f t="shared" si="13"/>
        <v>1.7199000000000004</v>
      </c>
      <c r="H188" s="99">
        <f t="shared" si="13"/>
        <v>1.8522000000000001</v>
      </c>
    </row>
    <row r="189" spans="1:8">
      <c r="A189" s="97"/>
      <c r="B189" s="101"/>
      <c r="C189" s="101"/>
      <c r="D189" s="101"/>
      <c r="F189" s="99">
        <f t="shared" si="13"/>
        <v>1.52145</v>
      </c>
      <c r="G189" s="99">
        <f t="shared" si="13"/>
        <v>1.7199000000000004</v>
      </c>
      <c r="H189" s="99">
        <f t="shared" si="13"/>
        <v>1.8522000000000001</v>
      </c>
    </row>
    <row r="190" spans="1:8">
      <c r="A190" s="97"/>
      <c r="B190" s="101"/>
      <c r="C190" s="101"/>
      <c r="D190" s="101"/>
      <c r="F190" s="99">
        <f t="shared" si="13"/>
        <v>1.52145</v>
      </c>
      <c r="G190" s="99">
        <f t="shared" si="13"/>
        <v>1.7199000000000004</v>
      </c>
      <c r="H190" s="99">
        <f t="shared" si="13"/>
        <v>1.8522000000000001</v>
      </c>
    </row>
    <row r="191" spans="1:8">
      <c r="A191" s="97"/>
      <c r="B191" s="101"/>
      <c r="C191" s="101"/>
      <c r="D191" s="101"/>
      <c r="F191" s="99">
        <f t="shared" si="13"/>
        <v>1.52145</v>
      </c>
      <c r="G191" s="99">
        <f t="shared" si="13"/>
        <v>1.7199000000000004</v>
      </c>
      <c r="H191" s="99">
        <f t="shared" si="13"/>
        <v>1.8522000000000001</v>
      </c>
    </row>
    <row r="192" spans="1:8">
      <c r="A192" s="97"/>
      <c r="B192" s="101"/>
      <c r="C192" s="101"/>
      <c r="D192" s="101"/>
      <c r="F192" s="99">
        <f t="shared" si="13"/>
        <v>1.52145</v>
      </c>
      <c r="G192" s="99">
        <f t="shared" si="13"/>
        <v>1.7199000000000004</v>
      </c>
      <c r="H192" s="99">
        <f t="shared" si="13"/>
        <v>1.8522000000000001</v>
      </c>
    </row>
    <row r="193" spans="1:8">
      <c r="A193" s="97"/>
      <c r="B193" s="101"/>
      <c r="C193" s="101"/>
      <c r="D193" s="101"/>
      <c r="F193" s="99">
        <f t="shared" si="13"/>
        <v>1.52145</v>
      </c>
      <c r="G193" s="99">
        <f t="shared" si="13"/>
        <v>1.7199000000000004</v>
      </c>
      <c r="H193" s="99">
        <f t="shared" si="13"/>
        <v>1.8522000000000001</v>
      </c>
    </row>
    <row r="194" spans="1:8">
      <c r="A194" s="97"/>
      <c r="B194" s="101"/>
      <c r="C194" s="101"/>
      <c r="D194" s="101"/>
      <c r="F194" s="99">
        <f t="shared" si="13"/>
        <v>1.52145</v>
      </c>
      <c r="G194" s="99">
        <f t="shared" si="13"/>
        <v>1.7199000000000004</v>
      </c>
      <c r="H194" s="99">
        <f t="shared" si="13"/>
        <v>1.8522000000000001</v>
      </c>
    </row>
    <row r="195" spans="1:8">
      <c r="A195" s="97"/>
      <c r="B195" s="101"/>
      <c r="C195" s="101"/>
      <c r="D195" s="101"/>
      <c r="F195" s="99">
        <f t="shared" si="13"/>
        <v>1.52145</v>
      </c>
      <c r="G195" s="99">
        <f t="shared" si="13"/>
        <v>1.7199000000000004</v>
      </c>
      <c r="H195" s="99">
        <f t="shared" si="13"/>
        <v>1.8522000000000001</v>
      </c>
    </row>
    <row r="196" spans="1:8">
      <c r="A196" s="97"/>
      <c r="B196" s="101"/>
      <c r="C196" s="101"/>
      <c r="D196" s="101"/>
      <c r="F196" s="99">
        <f t="shared" si="13"/>
        <v>1.52145</v>
      </c>
      <c r="G196" s="99">
        <f t="shared" si="13"/>
        <v>1.7199000000000004</v>
      </c>
      <c r="H196" s="99">
        <f t="shared" si="13"/>
        <v>1.8522000000000001</v>
      </c>
    </row>
    <row r="197" spans="1:8">
      <c r="A197" s="97"/>
      <c r="B197" s="101"/>
      <c r="C197" s="101"/>
      <c r="D197" s="101"/>
      <c r="F197" s="99">
        <f t="shared" si="13"/>
        <v>1.52145</v>
      </c>
      <c r="G197" s="99">
        <f t="shared" si="13"/>
        <v>1.7199000000000004</v>
      </c>
      <c r="H197" s="99">
        <f t="shared" si="13"/>
        <v>1.8522000000000001</v>
      </c>
    </row>
    <row r="198" spans="1:8">
      <c r="A198" s="97"/>
      <c r="B198" s="101"/>
      <c r="C198" s="101"/>
      <c r="D198" s="101"/>
      <c r="F198" s="99">
        <f t="shared" si="13"/>
        <v>1.52145</v>
      </c>
      <c r="G198" s="99">
        <f t="shared" si="13"/>
        <v>1.7199000000000004</v>
      </c>
      <c r="H198" s="99">
        <f t="shared" si="13"/>
        <v>1.8522000000000001</v>
      </c>
    </row>
    <row r="199" spans="1:8">
      <c r="A199" s="97"/>
      <c r="B199" s="101"/>
      <c r="C199" s="101"/>
      <c r="D199" s="101"/>
      <c r="F199" s="99">
        <f t="shared" si="13"/>
        <v>1.52145</v>
      </c>
      <c r="G199" s="99">
        <f t="shared" si="13"/>
        <v>1.7199000000000004</v>
      </c>
      <c r="H199" s="99">
        <f t="shared" si="13"/>
        <v>1.8522000000000001</v>
      </c>
    </row>
    <row r="200" spans="1:8">
      <c r="A200" s="97"/>
      <c r="B200" s="101"/>
      <c r="C200" s="101"/>
      <c r="D200" s="101"/>
      <c r="F200" s="99">
        <f t="shared" si="13"/>
        <v>1.52145</v>
      </c>
      <c r="G200" s="99">
        <f t="shared" si="13"/>
        <v>1.7199000000000004</v>
      </c>
      <c r="H200" s="99">
        <f t="shared" si="13"/>
        <v>1.8522000000000001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11.42578125" defaultRowHeight="1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11.42578125" defaultRowHeight="1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9"/>
  <sheetViews>
    <sheetView workbookViewId="0">
      <selection activeCell="C33" sqref="C33"/>
    </sheetView>
  </sheetViews>
  <sheetFormatPr defaultColWidth="11.42578125" defaultRowHeight="15"/>
  <cols>
    <col min="1" max="1" width="11.42578125" style="72"/>
    <col min="2" max="2" width="59.5703125" customWidth="1"/>
  </cols>
  <sheetData>
    <row r="1" spans="1:2">
      <c r="A1" s="65" t="s">
        <v>65</v>
      </c>
      <c r="B1" s="66" t="s">
        <v>66</v>
      </c>
    </row>
    <row r="2" spans="1:2">
      <c r="A2" s="67">
        <v>25</v>
      </c>
      <c r="B2" s="68" t="s">
        <v>67</v>
      </c>
    </row>
    <row r="3" spans="1:2">
      <c r="A3" s="67">
        <v>25</v>
      </c>
      <c r="B3" s="68" t="s">
        <v>68</v>
      </c>
    </row>
    <row r="4" spans="1:2">
      <c r="A4" s="67">
        <v>0.67</v>
      </c>
      <c r="B4" s="68" t="s">
        <v>69</v>
      </c>
    </row>
    <row r="5" spans="1:2">
      <c r="A5" s="67">
        <v>10</v>
      </c>
      <c r="B5" s="69" t="s">
        <v>70</v>
      </c>
    </row>
    <row r="6" spans="1:2">
      <c r="A6" s="67">
        <v>0</v>
      </c>
      <c r="B6" s="69" t="s">
        <v>71</v>
      </c>
    </row>
    <row r="7" spans="1:2">
      <c r="A7" s="67">
        <v>0</v>
      </c>
      <c r="B7" s="69" t="s">
        <v>72</v>
      </c>
    </row>
    <row r="8" spans="1:2">
      <c r="A8" s="67">
        <v>20</v>
      </c>
      <c r="B8" s="69" t="s">
        <v>73</v>
      </c>
    </row>
    <row r="9" spans="1:2">
      <c r="A9" s="67">
        <v>18</v>
      </c>
      <c r="B9" s="69" t="s">
        <v>74</v>
      </c>
    </row>
    <row r="10" spans="1:2">
      <c r="A10" s="67">
        <v>40</v>
      </c>
      <c r="B10" s="69" t="s">
        <v>75</v>
      </c>
    </row>
    <row r="11" spans="1:2">
      <c r="A11" s="67">
        <v>1.5544</v>
      </c>
      <c r="B11" s="69" t="s">
        <v>76</v>
      </c>
    </row>
    <row r="12" spans="1:2">
      <c r="A12" s="67">
        <v>2.0541999999999998</v>
      </c>
      <c r="B12" s="69" t="s">
        <v>77</v>
      </c>
    </row>
    <row r="13" spans="1:2">
      <c r="A13" s="67">
        <v>2.0709</v>
      </c>
      <c r="B13" s="69" t="s">
        <v>78</v>
      </c>
    </row>
    <row r="14" spans="1:2">
      <c r="A14" s="67">
        <v>2.9096000000000002</v>
      </c>
      <c r="B14" s="69" t="s">
        <v>79</v>
      </c>
    </row>
    <row r="15" spans="1:2">
      <c r="A15" s="67">
        <v>1.6259999999999999</v>
      </c>
      <c r="B15" s="69" t="s">
        <v>80</v>
      </c>
    </row>
    <row r="16" spans="1:2">
      <c r="A16" s="67">
        <v>2.0817999999999999</v>
      </c>
      <c r="B16" s="69" t="s">
        <v>81</v>
      </c>
    </row>
    <row r="17" spans="1:9">
      <c r="A17" s="67">
        <v>2.9811999999999999</v>
      </c>
      <c r="B17" s="69" t="s">
        <v>82</v>
      </c>
      <c r="E17" t="s">
        <v>83</v>
      </c>
    </row>
    <row r="18" spans="1:9">
      <c r="A18" s="67">
        <v>4.0171000000000001</v>
      </c>
      <c r="B18" s="69" t="s">
        <v>84</v>
      </c>
    </row>
    <row r="19" spans="1:9">
      <c r="A19" s="67">
        <f>$A$3/100*25</f>
        <v>6.25</v>
      </c>
      <c r="B19" s="70" t="s">
        <v>85</v>
      </c>
    </row>
    <row r="20" spans="1:9">
      <c r="A20" s="67">
        <f>($A$2/100*25)-($A$3/100*25)</f>
        <v>0</v>
      </c>
      <c r="B20" s="70" t="s">
        <v>86</v>
      </c>
    </row>
    <row r="21" spans="1:9">
      <c r="A21" s="67">
        <f>$A$3/100*28</f>
        <v>7</v>
      </c>
      <c r="B21" s="70" t="s">
        <v>87</v>
      </c>
      <c r="I21" s="71"/>
    </row>
    <row r="22" spans="1:9">
      <c r="A22" s="67">
        <f>($A$2/100*28)-($A$3/100*28)</f>
        <v>0</v>
      </c>
      <c r="B22" s="70" t="s">
        <v>88</v>
      </c>
      <c r="I22" s="71"/>
    </row>
    <row r="23" spans="1:9">
      <c r="A23" s="67">
        <f>$A$3/100*33.3</f>
        <v>8.3249999999999993</v>
      </c>
      <c r="B23" s="70" t="s">
        <v>89</v>
      </c>
      <c r="I23" s="71"/>
    </row>
    <row r="24" spans="1:9">
      <c r="A24" s="67">
        <f>($A$2/100*33.3)-($A$3/100*33.3)</f>
        <v>0</v>
      </c>
      <c r="B24" s="70" t="s">
        <v>90</v>
      </c>
      <c r="I24" s="71"/>
    </row>
    <row r="25" spans="1:9">
      <c r="A25" s="67">
        <f>$A$3/100*40</f>
        <v>10</v>
      </c>
      <c r="B25" s="70" t="s">
        <v>91</v>
      </c>
      <c r="I25" s="71"/>
    </row>
    <row r="26" spans="1:9">
      <c r="A26" s="67">
        <f>($A$2/100*40)-($A$3/100*40)</f>
        <v>0</v>
      </c>
      <c r="B26" s="70" t="s">
        <v>92</v>
      </c>
      <c r="I26" s="71"/>
    </row>
    <row r="27" spans="1:9">
      <c r="A27" s="67">
        <f>$A$3/100*50</f>
        <v>12.5</v>
      </c>
      <c r="B27" s="70" t="s">
        <v>93</v>
      </c>
      <c r="I27" s="71"/>
    </row>
    <row r="28" spans="1:9">
      <c r="A28" s="67">
        <f>($A$2/100*50)-($A$3/100*50)</f>
        <v>0</v>
      </c>
      <c r="B28" s="70" t="s">
        <v>94</v>
      </c>
      <c r="I28" s="71"/>
    </row>
    <row r="29" spans="1:9">
      <c r="I29" s="71"/>
    </row>
    <row r="30" spans="1:9">
      <c r="I30" s="71"/>
    </row>
    <row r="31" spans="1:9">
      <c r="I31" s="71"/>
    </row>
    <row r="32" spans="1:9">
      <c r="I32" s="71"/>
    </row>
    <row r="33" spans="1:9" ht="15.75" thickBot="1">
      <c r="A33" s="73">
        <v>6</v>
      </c>
      <c r="B33" s="74" t="s">
        <v>95</v>
      </c>
      <c r="I33" s="71"/>
    </row>
    <row r="34" spans="1:9">
      <c r="A34" s="75"/>
      <c r="I34" s="71"/>
    </row>
    <row r="35" spans="1:9">
      <c r="A35" s="75"/>
      <c r="I35" s="71"/>
    </row>
    <row r="36" spans="1:9">
      <c r="A36" s="75"/>
      <c r="I36" s="71"/>
    </row>
    <row r="37" spans="1:9">
      <c r="A37" s="75"/>
      <c r="I37" s="71"/>
    </row>
    <row r="38" spans="1:9">
      <c r="A38" s="75"/>
      <c r="I38" s="71"/>
    </row>
    <row r="40" spans="1:9" ht="15.75" thickBot="1"/>
    <row r="41" spans="1:9">
      <c r="A41" s="65" t="s">
        <v>65</v>
      </c>
      <c r="B41" s="66" t="s">
        <v>96</v>
      </c>
    </row>
    <row r="42" spans="1:9">
      <c r="A42" s="67">
        <f>A5+A7</f>
        <v>10</v>
      </c>
      <c r="B42" s="69" t="s">
        <v>33</v>
      </c>
    </row>
    <row r="43" spans="1:9">
      <c r="A43" s="76"/>
      <c r="B43" s="69" t="s">
        <v>34</v>
      </c>
      <c r="C43" t="s">
        <v>97</v>
      </c>
    </row>
    <row r="44" spans="1:9">
      <c r="A44" s="76"/>
      <c r="B44" s="69" t="s">
        <v>35</v>
      </c>
      <c r="C44" t="s">
        <v>98</v>
      </c>
    </row>
    <row r="45" spans="1:9">
      <c r="A45" s="76"/>
      <c r="B45" s="69" t="s">
        <v>36</v>
      </c>
      <c r="C45" t="s">
        <v>99</v>
      </c>
    </row>
    <row r="46" spans="1:9" ht="15.75" thickBot="1">
      <c r="A46" s="77">
        <f>ROUNDUP(C6/4,0)*A6</f>
        <v>0</v>
      </c>
      <c r="B46" s="74" t="s">
        <v>100</v>
      </c>
      <c r="C46" t="s">
        <v>101</v>
      </c>
    </row>
    <row r="47" spans="1:9" ht="15.75" thickBot="1">
      <c r="A47" s="78"/>
      <c r="C47" t="s">
        <v>102</v>
      </c>
    </row>
    <row r="49" spans="3:3">
      <c r="C49" t="s">
        <v>103</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F58"/>
  <sheetViews>
    <sheetView showGridLines="0" topLeftCell="A22" zoomScaleNormal="100" zoomScaleSheetLayoutView="100" workbookViewId="0">
      <selection activeCell="I48" sqref="I48:K48"/>
    </sheetView>
  </sheetViews>
  <sheetFormatPr defaultColWidth="0" defaultRowHeight="12.95" customHeight="1" zeroHeight="1"/>
  <cols>
    <col min="1" max="15" width="2.7109375" customWidth="1"/>
    <col min="16" max="16" width="3" bestFit="1" customWidth="1"/>
    <col min="17" max="47" width="2.7109375" customWidth="1"/>
    <col min="48" max="48" width="5.7109375" customWidth="1"/>
    <col min="49" max="58" width="2.7109375" hidden="1" customWidth="1"/>
    <col min="59" max="16384" width="5.7109375" hidden="1"/>
  </cols>
  <sheetData>
    <row r="1" spans="2:48" ht="5.0999999999999996" customHeight="1">
      <c r="AK1" s="26"/>
      <c r="AL1" s="26"/>
      <c r="AM1" s="26"/>
      <c r="AN1" s="26"/>
      <c r="AO1" s="26"/>
      <c r="AP1" s="26"/>
      <c r="AQ1" s="26"/>
      <c r="AR1" s="26"/>
      <c r="AS1" s="26"/>
      <c r="AT1" s="26"/>
      <c r="AU1" s="26"/>
      <c r="AV1" s="26"/>
    </row>
    <row r="2" spans="2:48" ht="24.95" customHeight="1">
      <c r="I2" s="2"/>
      <c r="J2" s="2"/>
      <c r="K2" s="2"/>
      <c r="L2" s="2"/>
      <c r="M2" s="2"/>
      <c r="N2" s="2"/>
      <c r="O2" s="2"/>
      <c r="P2" s="2"/>
      <c r="Q2" s="2"/>
      <c r="R2" s="2"/>
      <c r="S2" s="2"/>
      <c r="T2" s="2"/>
      <c r="U2" s="2"/>
      <c r="V2" s="2"/>
      <c r="W2" s="2"/>
      <c r="X2" s="2"/>
      <c r="Y2" s="2"/>
      <c r="Z2" s="2"/>
      <c r="AA2" s="2"/>
      <c r="AB2" s="2"/>
      <c r="AC2" s="2"/>
      <c r="AD2" s="2"/>
      <c r="AE2" s="2"/>
      <c r="AF2" s="2"/>
      <c r="AG2" s="2"/>
      <c r="AH2" s="2"/>
      <c r="AJ2" s="3" t="str">
        <f>VLOOKUP(272,Sprachindex!A:Z,$AU$5,FALSE)</f>
        <v>DACHRINNENSYSTEME</v>
      </c>
      <c r="AK2" s="26"/>
      <c r="AL2" s="26"/>
      <c r="AM2" s="26"/>
      <c r="AN2" s="26"/>
      <c r="AO2" s="26"/>
      <c r="AP2" s="26"/>
      <c r="AQ2" s="26"/>
      <c r="AR2" s="26"/>
      <c r="AS2" s="26"/>
      <c r="AT2" s="26"/>
      <c r="AU2" s="26"/>
      <c r="AV2" s="26"/>
    </row>
    <row r="3" spans="2:48" ht="5.0999999999999996" customHeight="1">
      <c r="I3" s="2"/>
      <c r="J3" s="2"/>
      <c r="K3" s="2"/>
      <c r="L3" s="2"/>
      <c r="M3" s="2"/>
      <c r="N3" s="2"/>
      <c r="O3" s="2"/>
      <c r="P3" s="2"/>
      <c r="Q3" s="2"/>
      <c r="R3" s="2"/>
      <c r="S3" s="2"/>
      <c r="T3" s="2"/>
      <c r="U3" s="2"/>
      <c r="V3" s="2"/>
      <c r="W3" s="2"/>
      <c r="X3" s="2"/>
      <c r="Y3" s="2"/>
      <c r="Z3" s="2"/>
      <c r="AA3" s="2"/>
      <c r="AB3" s="2"/>
      <c r="AC3" s="2"/>
      <c r="AD3" s="2"/>
      <c r="AE3" s="2"/>
      <c r="AF3" s="2"/>
      <c r="AG3" s="2"/>
      <c r="AH3" s="2"/>
      <c r="AJ3" s="3"/>
      <c r="AK3" s="26"/>
      <c r="AL3" s="26"/>
      <c r="AM3" s="26"/>
      <c r="AN3" s="26"/>
      <c r="AO3" s="26"/>
      <c r="AP3" s="26"/>
      <c r="AQ3" s="26"/>
      <c r="AR3" s="26"/>
      <c r="AS3" s="26"/>
      <c r="AT3" s="26"/>
      <c r="AU3" s="26"/>
      <c r="AV3" s="26"/>
    </row>
    <row r="4" spans="2:48" ht="24.95" customHeight="1">
      <c r="I4" s="2"/>
      <c r="J4" s="2"/>
      <c r="K4" s="2"/>
      <c r="L4" s="2"/>
      <c r="M4" s="2"/>
      <c r="N4" s="2"/>
      <c r="O4" s="2"/>
      <c r="P4" s="2"/>
      <c r="Q4" s="2"/>
      <c r="R4" s="2"/>
      <c r="S4" s="2"/>
      <c r="T4" s="2"/>
      <c r="U4" s="2"/>
      <c r="V4" s="2"/>
      <c r="W4" s="2"/>
      <c r="X4" s="2"/>
      <c r="Y4" s="2"/>
      <c r="Z4" s="2"/>
      <c r="AA4" s="2"/>
      <c r="AB4" s="2"/>
      <c r="AC4" s="2"/>
      <c r="AD4" s="2"/>
      <c r="AE4" s="2"/>
      <c r="AF4" s="2"/>
      <c r="AG4" s="2"/>
      <c r="AH4" s="2"/>
      <c r="AJ4" s="3" t="str">
        <f>VLOOKUP(1917,Sprachindex!A:Z,$AU$5,FALSE)</f>
        <v>SONDERRINNENWINKEL – 3D</v>
      </c>
      <c r="AK4" s="26"/>
      <c r="AL4" s="26"/>
      <c r="AM4" s="26"/>
      <c r="AN4" s="26"/>
      <c r="AO4" s="26"/>
      <c r="AP4" s="26"/>
      <c r="AQ4" s="26"/>
      <c r="AR4" s="26"/>
      <c r="AS4" s="26"/>
      <c r="AT4" s="26"/>
      <c r="AU4" s="26"/>
      <c r="AV4" s="26"/>
    </row>
    <row r="5" spans="2:48" ht="12.9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26"/>
      <c r="AL5" s="26"/>
      <c r="AM5" s="26"/>
      <c r="AN5" s="26"/>
      <c r="AO5" s="26"/>
      <c r="AP5" s="26"/>
      <c r="AQ5" s="26"/>
      <c r="AR5" s="26"/>
      <c r="AS5" s="26"/>
      <c r="AT5" s="43">
        <v>15</v>
      </c>
      <c r="AU5" s="43">
        <f>AT5+1</f>
        <v>16</v>
      </c>
      <c r="AV5" s="26"/>
    </row>
    <row r="6" spans="2:48" ht="12.95" customHeight="1">
      <c r="C6" s="6"/>
      <c r="D6" s="6"/>
      <c r="F6" s="20" t="str">
        <f>VLOOKUP(393,Sprachindex!A:Z,$AU$5,FALSE)</f>
        <v>Firma / Besteller:</v>
      </c>
      <c r="H6" s="6"/>
      <c r="I6" s="6"/>
      <c r="J6" s="6"/>
      <c r="K6" s="6"/>
      <c r="L6" s="6"/>
      <c r="M6" s="6"/>
      <c r="N6" s="6"/>
      <c r="O6" s="6"/>
      <c r="P6" s="6"/>
      <c r="Q6" s="6"/>
      <c r="R6" s="12" t="str">
        <f>VLOOKUP(383,Sprachindex!A:Z,$AU$5,FALSE)</f>
        <v>Farbe</v>
      </c>
      <c r="S6" s="13"/>
      <c r="T6" s="13"/>
      <c r="U6" s="13"/>
      <c r="V6" s="13"/>
      <c r="W6" s="13"/>
      <c r="X6" s="13"/>
      <c r="Y6" s="13"/>
      <c r="Z6" s="13"/>
      <c r="AA6" s="13"/>
      <c r="AB6" s="13"/>
      <c r="AC6" s="13"/>
      <c r="AD6" s="13"/>
      <c r="AE6" s="13"/>
      <c r="AF6" s="13"/>
      <c r="AG6" s="13"/>
      <c r="AH6" s="13"/>
      <c r="AI6" s="13"/>
      <c r="AJ6" s="18">
        <f>Rinnenwinkel_3D!AI6</f>
        <v>0</v>
      </c>
      <c r="AK6" s="26"/>
      <c r="AL6" s="26"/>
      <c r="AM6" s="26"/>
      <c r="AN6" s="131" t="str">
        <f>VLOOKUP(853,Sprachindex!A:Z,$AU$5,FALSE)</f>
        <v>Sprache</v>
      </c>
      <c r="AO6" s="132"/>
      <c r="AP6" s="132"/>
      <c r="AQ6" s="132"/>
      <c r="AR6" s="132"/>
      <c r="AS6" s="132"/>
      <c r="AT6" s="132"/>
      <c r="AU6" s="133"/>
      <c r="AV6" s="27"/>
    </row>
    <row r="7" spans="2:48" ht="12.95" customHeight="1">
      <c r="C7" s="6"/>
      <c r="D7" s="6"/>
      <c r="E7" s="7" t="str">
        <f>VLOOKUP(622,Sprachindex!A:Z,$AU$5,FALSE)</f>
        <v>Name:</v>
      </c>
      <c r="F7" s="159"/>
      <c r="G7" s="160"/>
      <c r="H7" s="160"/>
      <c r="I7" s="160"/>
      <c r="J7" s="160"/>
      <c r="K7" s="160"/>
      <c r="L7" s="160"/>
      <c r="M7" s="160"/>
      <c r="N7" s="160"/>
      <c r="O7" s="160"/>
      <c r="P7" s="161"/>
      <c r="Q7" s="6"/>
      <c r="R7" s="14"/>
      <c r="S7" s="15" t="str">
        <f>VLOOKUP(25,Sprachindex!A:Z,$AU$5,FALSE)</f>
        <v>01 P.10 Braun</v>
      </c>
      <c r="T7" s="6"/>
      <c r="U7" s="6"/>
      <c r="V7" s="6"/>
      <c r="W7" s="6"/>
      <c r="X7" s="6"/>
      <c r="Y7" s="6"/>
      <c r="Z7" s="6"/>
      <c r="AA7" s="6"/>
      <c r="AB7" s="6"/>
      <c r="AC7" s="15" t="str">
        <f>VLOOKUP(24,Sprachindex!A:Z,$AU$5,FALSE)</f>
        <v>01 Braun</v>
      </c>
      <c r="AD7" s="6"/>
      <c r="AE7" s="6"/>
      <c r="AF7" s="6"/>
      <c r="AG7" s="6"/>
      <c r="AH7" s="6"/>
      <c r="AI7" s="6"/>
      <c r="AJ7" s="9"/>
      <c r="AK7" s="26"/>
      <c r="AL7" s="26"/>
      <c r="AM7" s="26"/>
      <c r="AN7" s="28"/>
      <c r="AO7" s="29"/>
      <c r="AP7" s="29"/>
      <c r="AQ7" s="29" t="s">
        <v>104</v>
      </c>
      <c r="AR7" s="29"/>
      <c r="AS7" s="30"/>
      <c r="AT7" s="30"/>
      <c r="AU7" s="31"/>
      <c r="AV7" s="26"/>
    </row>
    <row r="8" spans="2:48" ht="12.95" customHeight="1">
      <c r="C8" s="6"/>
      <c r="D8" s="6"/>
      <c r="E8" s="7" t="str">
        <f>VLOOKUP(884,Sprachindex!A:Z,$AU$5,FALSE)</f>
        <v>Straße:</v>
      </c>
      <c r="F8" s="159"/>
      <c r="G8" s="160"/>
      <c r="H8" s="160"/>
      <c r="I8" s="160"/>
      <c r="J8" s="160"/>
      <c r="K8" s="160"/>
      <c r="L8" s="160"/>
      <c r="M8" s="160"/>
      <c r="N8" s="160"/>
      <c r="O8" s="160"/>
      <c r="P8" s="161"/>
      <c r="Q8" s="6"/>
      <c r="R8" s="14"/>
      <c r="S8" s="15" t="str">
        <f>VLOOKUP(27,Sprachindex!A:Z,$AU$5,FALSE)</f>
        <v>02 P.10 Anthrazit</v>
      </c>
      <c r="T8" s="6"/>
      <c r="U8" s="6"/>
      <c r="V8" s="6"/>
      <c r="W8" s="6"/>
      <c r="X8" s="6"/>
      <c r="Y8" s="6"/>
      <c r="Z8" s="6"/>
      <c r="AA8" s="6"/>
      <c r="AB8" s="6"/>
      <c r="AC8" s="15" t="str">
        <f>VLOOKUP(26,Sprachindex!A:Z,$AU$5,FALSE)</f>
        <v>02 Anthrazit</v>
      </c>
      <c r="AD8" s="6"/>
      <c r="AE8" s="6"/>
      <c r="AF8" s="6"/>
      <c r="AG8" s="6"/>
      <c r="AH8" s="6"/>
      <c r="AI8" s="6"/>
      <c r="AJ8" s="9"/>
      <c r="AK8" s="26"/>
      <c r="AL8" s="26"/>
      <c r="AM8" s="26"/>
      <c r="AN8" s="32"/>
      <c r="AO8" s="26"/>
      <c r="AP8" s="26"/>
      <c r="AQ8" s="26" t="s">
        <v>104</v>
      </c>
      <c r="AR8" s="26"/>
      <c r="AS8" s="33"/>
      <c r="AT8" s="33"/>
      <c r="AU8" s="34"/>
      <c r="AV8" s="26"/>
    </row>
    <row r="9" spans="2:48" ht="12.95" customHeight="1">
      <c r="C9" s="6"/>
      <c r="D9" s="6"/>
      <c r="E9" s="7" t="str">
        <f>VLOOKUP(641,Sprachindex!A:Z,$AU$5,FALSE)</f>
        <v>Ort:</v>
      </c>
      <c r="F9" s="159"/>
      <c r="G9" s="160"/>
      <c r="H9" s="160"/>
      <c r="I9" s="160"/>
      <c r="J9" s="160"/>
      <c r="K9" s="160"/>
      <c r="L9" s="160"/>
      <c r="M9" s="160"/>
      <c r="N9" s="160"/>
      <c r="O9" s="160"/>
      <c r="P9" s="161"/>
      <c r="Q9" s="6"/>
      <c r="R9" s="14"/>
      <c r="S9" s="15" t="str">
        <f>VLOOKUP(28,Sprachindex!A:Z,$AU$5,FALSE)</f>
        <v>03 P.10 Schwarz</v>
      </c>
      <c r="T9" s="6"/>
      <c r="U9" s="6"/>
      <c r="V9" s="6"/>
      <c r="W9" s="6"/>
      <c r="X9" s="6"/>
      <c r="Y9" s="6"/>
      <c r="Z9" s="6"/>
      <c r="AA9" s="6"/>
      <c r="AB9" s="6"/>
      <c r="AC9" s="15" t="str">
        <f>VLOOKUP(31,Sprachindex!A:Z,$AU$5,FALSE)</f>
        <v>04 Ziegelrot</v>
      </c>
      <c r="AD9" s="6"/>
      <c r="AE9" s="6"/>
      <c r="AF9" s="6"/>
      <c r="AG9" s="6"/>
      <c r="AH9" s="6"/>
      <c r="AI9" s="6"/>
      <c r="AJ9" s="9"/>
      <c r="AK9" s="26"/>
      <c r="AL9" s="26"/>
      <c r="AM9" s="26"/>
      <c r="AN9" s="32"/>
      <c r="AO9" s="26"/>
      <c r="AP9" s="26"/>
      <c r="AQ9" s="35" t="s">
        <v>105</v>
      </c>
      <c r="AR9" s="26"/>
      <c r="AS9" s="33"/>
      <c r="AT9" s="33"/>
      <c r="AU9" s="34"/>
      <c r="AV9" s="26"/>
    </row>
    <row r="10" spans="2:48" ht="12.95" customHeight="1">
      <c r="C10" s="6"/>
      <c r="D10" s="6"/>
      <c r="E10" s="8" t="str">
        <f>VLOOKUP(286,Sprachindex!A:Z,$AU$5,FALSE)</f>
        <v>Datum:</v>
      </c>
      <c r="F10" s="159"/>
      <c r="G10" s="160"/>
      <c r="H10" s="160"/>
      <c r="I10" s="160"/>
      <c r="J10" s="160"/>
      <c r="K10" s="160"/>
      <c r="L10" s="160"/>
      <c r="M10" s="160"/>
      <c r="N10" s="160"/>
      <c r="O10" s="160"/>
      <c r="P10" s="161"/>
      <c r="Q10" s="6"/>
      <c r="R10" s="14"/>
      <c r="S10" s="15" t="str">
        <f>VLOOKUP(37,Sprachindex!A:Z,$AU$5,FALSE)</f>
        <v>07 P.10 Hellgrau</v>
      </c>
      <c r="T10" s="6"/>
      <c r="U10" s="6"/>
      <c r="V10" s="6"/>
      <c r="W10" s="6"/>
      <c r="X10" s="6"/>
      <c r="Y10" s="6"/>
      <c r="Z10" s="6"/>
      <c r="AA10" s="6"/>
      <c r="AB10" s="6"/>
      <c r="AC10" s="15" t="str">
        <f>VLOOKUP(32,Sprachindex!A:Z,$AU$5,FALSE)</f>
        <v>05 Oxydrot</v>
      </c>
      <c r="AD10" s="6"/>
      <c r="AE10" s="6"/>
      <c r="AF10" s="6"/>
      <c r="AG10" s="6"/>
      <c r="AH10" s="6"/>
      <c r="AI10" s="6"/>
      <c r="AJ10" s="9"/>
      <c r="AK10" s="26"/>
      <c r="AL10" s="26"/>
      <c r="AM10" s="26"/>
      <c r="AN10" s="32"/>
      <c r="AO10" s="26"/>
      <c r="AP10" s="26"/>
      <c r="AQ10" s="35" t="s">
        <v>106</v>
      </c>
      <c r="AR10" s="26"/>
      <c r="AS10" s="33"/>
      <c r="AT10" s="35"/>
      <c r="AU10" s="34"/>
      <c r="AV10" s="26"/>
    </row>
    <row r="11" spans="2:48" ht="12.95" customHeight="1">
      <c r="C11" s="6"/>
      <c r="D11" s="6"/>
      <c r="E11" s="6"/>
      <c r="F11" s="6"/>
      <c r="G11" s="6"/>
      <c r="H11" s="6"/>
      <c r="I11" s="6"/>
      <c r="J11" s="6"/>
      <c r="K11" s="6"/>
      <c r="L11" s="6"/>
      <c r="M11" s="6"/>
      <c r="N11" s="6"/>
      <c r="O11" s="6"/>
      <c r="P11" s="6"/>
      <c r="Q11" s="6"/>
      <c r="R11" s="14"/>
      <c r="S11" s="15" t="str">
        <f>VLOOKUP(42,Sprachindex!A:Z,$AU$5,FALSE)</f>
        <v>10 P.10 Prefaweiß</v>
      </c>
      <c r="T11" s="6"/>
      <c r="U11" s="6"/>
      <c r="V11" s="6"/>
      <c r="W11" s="6"/>
      <c r="X11" s="6"/>
      <c r="Y11" s="6"/>
      <c r="Z11" s="6"/>
      <c r="AA11" s="6"/>
      <c r="AB11" s="6"/>
      <c r="AC11" s="15" t="str">
        <f>VLOOKUP(34,Sprachindex!A:Z,$AU$5,FALSE)</f>
        <v>06 Moosgrün</v>
      </c>
      <c r="AD11" s="6"/>
      <c r="AE11" s="6"/>
      <c r="AF11" s="6"/>
      <c r="AG11" s="6"/>
      <c r="AH11" s="6"/>
      <c r="AI11" s="6"/>
      <c r="AJ11" s="9"/>
      <c r="AK11" s="26"/>
      <c r="AL11" s="26"/>
      <c r="AM11" s="26"/>
      <c r="AN11" s="32"/>
      <c r="AO11" s="26"/>
      <c r="AP11" s="26"/>
      <c r="AQ11" s="35" t="s">
        <v>107</v>
      </c>
      <c r="AR11" s="26"/>
      <c r="AS11" s="36"/>
      <c r="AT11" s="35"/>
      <c r="AU11" s="34"/>
      <c r="AV11" s="26"/>
    </row>
    <row r="12" spans="2:48" ht="12.95" customHeight="1">
      <c r="B12" s="17"/>
      <c r="C12" s="13" t="str">
        <f>VLOOKUP(709,Sprachindex!A:Z,$AU$5,FALSE)</f>
        <v>Rinnendimension:</v>
      </c>
      <c r="D12" s="13"/>
      <c r="E12" s="13"/>
      <c r="F12" s="13"/>
      <c r="G12" s="13"/>
      <c r="H12" s="18"/>
      <c r="I12" s="19"/>
      <c r="J12" s="13" t="str">
        <f>VLOOKUP(1901,Sprachindex!A:Z,$AU$5,FALSE)</f>
        <v>Rinnenausführung:</v>
      </c>
      <c r="K12" s="13"/>
      <c r="L12" s="13"/>
      <c r="M12" s="13"/>
      <c r="N12" s="13"/>
      <c r="O12" s="13"/>
      <c r="P12" s="18"/>
      <c r="Q12" s="6"/>
      <c r="R12" s="14"/>
      <c r="S12" s="15" t="str">
        <f>VLOOKUP(51,Sprachindex!A:Z,$AU$5,FALSE)</f>
        <v>11 P.10 Nussbraun</v>
      </c>
      <c r="T12" s="6"/>
      <c r="U12" s="6"/>
      <c r="V12" s="6"/>
      <c r="W12" s="6"/>
      <c r="X12" s="6"/>
      <c r="Y12" s="6"/>
      <c r="Z12" s="6"/>
      <c r="AA12" s="6"/>
      <c r="AB12" s="6"/>
      <c r="AC12" s="15" t="str">
        <f>VLOOKUP(36,Sprachindex!A:Z,$AU$5,FALSE)</f>
        <v>07 Hellgrau</v>
      </c>
      <c r="AD12" s="6"/>
      <c r="AE12" s="6"/>
      <c r="AF12" s="6"/>
      <c r="AG12" s="6"/>
      <c r="AH12" s="6"/>
      <c r="AI12" s="6"/>
      <c r="AJ12" s="9"/>
      <c r="AK12" s="26"/>
      <c r="AL12" s="26"/>
      <c r="AM12" s="26"/>
      <c r="AN12" s="32"/>
      <c r="AO12" s="26"/>
      <c r="AP12" s="26"/>
      <c r="AQ12" s="35" t="s">
        <v>108</v>
      </c>
      <c r="AR12" s="26"/>
      <c r="AS12" s="36"/>
      <c r="AT12" s="35"/>
      <c r="AU12" s="34"/>
      <c r="AV12" s="26"/>
    </row>
    <row r="13" spans="2:48" ht="12.95" customHeight="1">
      <c r="B13" s="4"/>
      <c r="C13" s="118">
        <f>VLOOKUP(1,Sprachindex!A:Z,$AU$5,FALSE)</f>
        <v>250</v>
      </c>
      <c r="D13" s="118"/>
      <c r="E13" s="6"/>
      <c r="F13" s="118">
        <f>VLOOKUP(4,Sprachindex!A:Z,$AU$5,FALSE)</f>
        <v>400</v>
      </c>
      <c r="G13" s="118"/>
      <c r="H13" s="9"/>
      <c r="I13" s="14"/>
      <c r="J13" s="6"/>
      <c r="K13" s="6"/>
      <c r="L13" s="6"/>
      <c r="M13" s="6"/>
      <c r="N13" s="6"/>
      <c r="O13" s="6"/>
      <c r="P13" s="9"/>
      <c r="Q13" s="6">
        <f>Rinnenwinkel_3D!P13</f>
        <v>0</v>
      </c>
      <c r="R13" s="14"/>
      <c r="S13" s="15" t="str">
        <f>VLOOKUP(63,Sprachindex!A:Z,$AU$5,FALSE)</f>
        <v>19 P.10 Dunkelgrau</v>
      </c>
      <c r="T13" s="6"/>
      <c r="U13" s="6"/>
      <c r="V13" s="6"/>
      <c r="W13" s="6"/>
      <c r="X13" s="6"/>
      <c r="Y13" s="6"/>
      <c r="Z13" s="6"/>
      <c r="AA13" s="6"/>
      <c r="AB13" s="6"/>
      <c r="AC13" s="15" t="str">
        <f>VLOOKUP(39,Sprachindex!A:Z,$AU$5,FALSE)</f>
        <v>08 Zinkgrau</v>
      </c>
      <c r="AD13" s="6"/>
      <c r="AE13" s="6"/>
      <c r="AF13" s="6"/>
      <c r="AG13" s="6"/>
      <c r="AH13" s="6"/>
      <c r="AI13" s="6"/>
      <c r="AJ13" s="9"/>
      <c r="AK13" s="26"/>
      <c r="AL13" s="26"/>
      <c r="AM13" s="26"/>
      <c r="AN13" s="32"/>
      <c r="AO13" s="26"/>
      <c r="AP13" s="26"/>
      <c r="AQ13" s="35" t="s">
        <v>109</v>
      </c>
      <c r="AR13" s="26"/>
      <c r="AS13" s="36"/>
      <c r="AT13" s="35"/>
      <c r="AU13" s="34"/>
      <c r="AV13" s="26"/>
    </row>
    <row r="14" spans="2:48" ht="12.95" customHeight="1">
      <c r="B14" s="4"/>
      <c r="C14" s="118">
        <f>VLOOKUP(2,Sprachindex!A:Z,$AU$5,FALSE)</f>
        <v>280</v>
      </c>
      <c r="D14" s="118"/>
      <c r="E14" s="6"/>
      <c r="F14" s="118">
        <f>VLOOKUP(5,Sprachindex!A:Z,$AU$5,FALSE)</f>
        <v>500</v>
      </c>
      <c r="G14" s="118"/>
      <c r="H14" s="9"/>
      <c r="I14" s="14"/>
      <c r="J14" s="6"/>
      <c r="K14" s="6"/>
      <c r="L14" s="6"/>
      <c r="M14" s="6"/>
      <c r="N14" s="6"/>
      <c r="O14" s="6"/>
      <c r="P14" s="9"/>
      <c r="Q14" s="6"/>
      <c r="R14" s="14"/>
      <c r="S14" s="15" t="str">
        <f>VLOOKUP(845,Sprachindex!A:Z,$AU$5,FALSE)</f>
        <v>Sonderfarbe</v>
      </c>
      <c r="T14" s="6"/>
      <c r="U14" s="6"/>
      <c r="V14" s="6"/>
      <c r="W14" s="6"/>
      <c r="X14" s="6"/>
      <c r="Y14" s="6"/>
      <c r="Z14" s="6"/>
      <c r="AA14" s="6"/>
      <c r="AB14" s="6"/>
      <c r="AC14" s="15" t="str">
        <f>VLOOKUP(52,Sprachindex!A:Z,$AU$5,FALSE)</f>
        <v>12 Silbermetallic</v>
      </c>
      <c r="AD14" s="6"/>
      <c r="AE14" s="6"/>
      <c r="AF14" s="6"/>
      <c r="AG14" s="6"/>
      <c r="AH14" s="6"/>
      <c r="AI14" s="6"/>
      <c r="AJ14" s="9"/>
      <c r="AK14" s="26"/>
      <c r="AL14" s="26"/>
      <c r="AM14" s="26"/>
      <c r="AN14" s="32"/>
      <c r="AO14" s="26"/>
      <c r="AP14" s="26"/>
      <c r="AQ14" s="35" t="s">
        <v>110</v>
      </c>
      <c r="AR14" s="26"/>
      <c r="AS14" s="36"/>
      <c r="AT14" s="35"/>
      <c r="AU14" s="34"/>
      <c r="AV14" s="26"/>
    </row>
    <row r="15" spans="2:48" ht="12.95" customHeight="1">
      <c r="B15" s="5"/>
      <c r="C15" s="124">
        <f>VLOOKUP(3,Sprachindex!A:Z,$AU$5,FALSE)</f>
        <v>333</v>
      </c>
      <c r="D15" s="124"/>
      <c r="E15" s="10"/>
      <c r="F15" s="10"/>
      <c r="G15" s="10"/>
      <c r="H15" s="11"/>
      <c r="I15" s="16"/>
      <c r="J15" s="10"/>
      <c r="K15" s="10"/>
      <c r="L15" s="10"/>
      <c r="M15" s="10"/>
      <c r="N15" s="10"/>
      <c r="O15" s="10"/>
      <c r="P15" s="11"/>
      <c r="Q15" s="6">
        <f>Rinnenwinkel_3D!P15</f>
        <v>0</v>
      </c>
      <c r="R15" s="16"/>
      <c r="S15" s="162"/>
      <c r="T15" s="163"/>
      <c r="U15" s="163"/>
      <c r="V15" s="163"/>
      <c r="W15" s="163"/>
      <c r="X15" s="163"/>
      <c r="Y15" s="163"/>
      <c r="Z15" s="164"/>
      <c r="AA15" s="10"/>
      <c r="AB15" s="10"/>
      <c r="AC15" s="15" t="str">
        <f>VLOOKUP(54,Sprachindex!A:Z,$AU$5,FALSE)</f>
        <v>13 Naturblank</v>
      </c>
      <c r="AD15" s="10"/>
      <c r="AE15" s="10"/>
      <c r="AF15" s="10"/>
      <c r="AG15" s="10"/>
      <c r="AH15" s="10"/>
      <c r="AI15" s="10"/>
      <c r="AJ15" s="11"/>
      <c r="AK15" s="26"/>
      <c r="AL15" s="26"/>
      <c r="AM15" s="26"/>
      <c r="AN15" s="32"/>
      <c r="AO15" s="26"/>
      <c r="AP15" s="26"/>
      <c r="AQ15" s="35" t="s">
        <v>111</v>
      </c>
      <c r="AR15" s="37"/>
      <c r="AS15" s="26"/>
      <c r="AT15" s="26"/>
      <c r="AU15" s="34"/>
      <c r="AV15" s="26"/>
    </row>
    <row r="16" spans="2:48" ht="12.95" customHeight="1">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26"/>
      <c r="AL16" s="26"/>
      <c r="AM16" s="26"/>
      <c r="AN16" s="32"/>
      <c r="AO16" s="26"/>
      <c r="AP16" s="26"/>
      <c r="AQ16" s="35" t="s">
        <v>112</v>
      </c>
      <c r="AR16" s="37"/>
      <c r="AS16" s="26"/>
      <c r="AT16" s="26"/>
      <c r="AU16" s="34"/>
      <c r="AV16" s="26"/>
    </row>
    <row r="17" spans="4:48" ht="12.95" customHeight="1">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K17" s="26"/>
      <c r="AL17" s="26"/>
      <c r="AM17" s="26"/>
      <c r="AN17" s="32"/>
      <c r="AO17" s="26"/>
      <c r="AP17" s="26"/>
      <c r="AQ17" s="35" t="s">
        <v>113</v>
      </c>
      <c r="AR17" s="37"/>
      <c r="AS17" s="26"/>
      <c r="AT17" s="26"/>
      <c r="AU17" s="34"/>
      <c r="AV17" s="26"/>
    </row>
    <row r="18" spans="4:48" ht="12.95" customHeight="1">
      <c r="D18" s="6"/>
      <c r="E18" s="6"/>
      <c r="F18" s="53" t="s">
        <v>20</v>
      </c>
      <c r="G18" s="47"/>
      <c r="H18" s="47"/>
      <c r="I18" s="47"/>
      <c r="J18" s="47"/>
      <c r="K18" s="47"/>
      <c r="L18" s="47"/>
      <c r="M18" s="47"/>
      <c r="N18" s="47"/>
      <c r="O18" s="47"/>
      <c r="P18" s="47"/>
      <c r="Q18" s="47"/>
      <c r="R18" s="47"/>
      <c r="S18" s="47"/>
      <c r="T18" s="47"/>
      <c r="U18" s="47"/>
      <c r="V18" s="47"/>
      <c r="W18" s="47"/>
      <c r="X18" s="47"/>
      <c r="Y18" s="47"/>
      <c r="Z18" s="47"/>
      <c r="AA18" s="6"/>
      <c r="AB18" s="6"/>
      <c r="AC18" s="6"/>
      <c r="AD18" s="6"/>
      <c r="AE18" s="6"/>
      <c r="AF18" s="6"/>
      <c r="AG18" s="6"/>
      <c r="AK18" s="26"/>
      <c r="AL18" s="26"/>
      <c r="AM18" s="26"/>
      <c r="AN18" s="32"/>
      <c r="AO18" s="26"/>
      <c r="AP18" s="26"/>
      <c r="AQ18" s="35" t="s">
        <v>114</v>
      </c>
      <c r="AR18" s="37"/>
      <c r="AS18" s="26"/>
      <c r="AT18" s="26"/>
      <c r="AU18" s="34"/>
      <c r="AV18" s="26"/>
    </row>
    <row r="19" spans="4:48" ht="12.95" customHeight="1">
      <c r="D19" s="6"/>
      <c r="E19" s="6"/>
      <c r="F19" s="48"/>
      <c r="G19" s="48"/>
      <c r="H19" s="48"/>
      <c r="I19" s="48"/>
      <c r="J19" s="48"/>
      <c r="K19" s="48"/>
      <c r="L19" s="48"/>
      <c r="M19" s="48"/>
      <c r="N19" s="48"/>
      <c r="O19" s="48"/>
      <c r="P19" s="48"/>
      <c r="Q19" s="48"/>
      <c r="R19" s="48"/>
      <c r="S19" s="48"/>
      <c r="T19" s="48"/>
      <c r="U19" s="48"/>
      <c r="V19" s="48"/>
      <c r="W19" s="48"/>
      <c r="X19" s="48"/>
      <c r="Y19" s="48"/>
      <c r="Z19" s="48"/>
      <c r="AA19" s="6"/>
      <c r="AB19" s="6"/>
      <c r="AC19" s="6"/>
      <c r="AD19" s="6"/>
      <c r="AE19" s="6"/>
      <c r="AF19" s="6"/>
      <c r="AG19" s="6"/>
      <c r="AK19" s="26"/>
      <c r="AL19" s="26"/>
      <c r="AM19" s="26"/>
      <c r="AN19" s="32"/>
      <c r="AO19" s="26"/>
      <c r="AP19" s="26"/>
      <c r="AQ19" s="35" t="s">
        <v>115</v>
      </c>
      <c r="AR19" s="37"/>
      <c r="AS19" s="26"/>
      <c r="AT19" s="26"/>
      <c r="AU19" s="34"/>
      <c r="AV19" s="26"/>
    </row>
    <row r="20" spans="4:48" ht="12.95" customHeight="1">
      <c r="D20" s="6"/>
      <c r="F20" s="47"/>
      <c r="G20" s="48"/>
      <c r="H20" s="49" t="s">
        <v>27</v>
      </c>
      <c r="I20" s="123">
        <f>Rinnenwinkel_3D!H20</f>
        <v>0</v>
      </c>
      <c r="J20" s="123"/>
      <c r="K20" s="123"/>
      <c r="L20" s="123"/>
      <c r="M20" s="48" t="s">
        <v>12</v>
      </c>
      <c r="N20" s="48"/>
      <c r="O20" s="48"/>
      <c r="P20" s="127" t="s">
        <v>28</v>
      </c>
      <c r="Q20" s="127"/>
      <c r="R20" s="127"/>
      <c r="S20" s="127"/>
      <c r="T20" s="127" t="s">
        <v>29</v>
      </c>
      <c r="U20" s="127"/>
      <c r="V20" s="127"/>
      <c r="W20" s="127"/>
      <c r="X20" s="127"/>
      <c r="Y20" s="127"/>
      <c r="Z20" s="127" t="s">
        <v>30</v>
      </c>
      <c r="AA20" s="127"/>
      <c r="AB20" s="127"/>
      <c r="AC20" s="127"/>
      <c r="AD20" s="127"/>
      <c r="AE20" s="127"/>
      <c r="AF20" s="125" t="s">
        <v>31</v>
      </c>
      <c r="AG20" s="125"/>
      <c r="AH20" s="125"/>
      <c r="AK20" s="26"/>
      <c r="AL20" s="26"/>
      <c r="AM20" s="26"/>
      <c r="AN20" s="32"/>
      <c r="AO20" s="26"/>
      <c r="AP20" s="26"/>
      <c r="AQ20" s="35" t="s">
        <v>116</v>
      </c>
      <c r="AR20" s="37"/>
      <c r="AS20" s="26"/>
      <c r="AT20" s="26"/>
      <c r="AU20" s="34"/>
      <c r="AV20" s="26"/>
    </row>
    <row r="21" spans="4:48" ht="12.95" customHeight="1">
      <c r="D21" s="6"/>
      <c r="F21" s="47"/>
      <c r="G21" s="47"/>
      <c r="H21" s="49" t="s">
        <v>41</v>
      </c>
      <c r="I21" s="122">
        <f>Rinnenwinkel_3D!H21</f>
        <v>0</v>
      </c>
      <c r="J21" s="122"/>
      <c r="K21" s="122"/>
      <c r="L21" s="122"/>
      <c r="M21" s="48" t="s">
        <v>12</v>
      </c>
      <c r="N21" s="48"/>
      <c r="O21" s="48"/>
      <c r="P21" s="127" t="s">
        <v>42</v>
      </c>
      <c r="Q21" s="127"/>
      <c r="R21" s="127"/>
      <c r="S21" s="127"/>
      <c r="T21" s="156">
        <f>Rinnenwinkel_3D!Y21</f>
        <v>250</v>
      </c>
      <c r="U21" s="156"/>
      <c r="V21" s="156"/>
      <c r="W21" s="156"/>
      <c r="X21" s="156"/>
      <c r="Y21" s="156"/>
      <c r="Z21" s="156">
        <f>Rinnenwinkel_3D!AC21</f>
        <v>250</v>
      </c>
      <c r="AA21" s="156"/>
      <c r="AB21" s="156"/>
      <c r="AC21" s="156"/>
      <c r="AD21" s="156"/>
      <c r="AE21" s="156"/>
      <c r="AF21" s="126">
        <f>Rinnenwinkel_3D!AG21</f>
        <v>0</v>
      </c>
      <c r="AG21" s="126"/>
      <c r="AH21" s="126"/>
      <c r="AK21" s="26"/>
      <c r="AL21" s="26"/>
      <c r="AM21" s="26"/>
      <c r="AN21" s="38"/>
      <c r="AO21" s="39"/>
      <c r="AP21" s="39"/>
      <c r="AQ21" s="40" t="s">
        <v>117</v>
      </c>
      <c r="AR21" s="41"/>
      <c r="AS21" s="39"/>
      <c r="AT21" s="39"/>
      <c r="AU21" s="42"/>
      <c r="AV21" s="26"/>
    </row>
    <row r="22" spans="4:48" ht="12.95" customHeight="1">
      <c r="D22" s="6"/>
      <c r="F22" s="47"/>
      <c r="G22" s="47"/>
      <c r="H22" s="49" t="s">
        <v>43</v>
      </c>
      <c r="I22" s="166">
        <f>Rinnenwinkel_3D!H22</f>
        <v>0</v>
      </c>
      <c r="J22" s="166"/>
      <c r="K22" s="166"/>
      <c r="L22" s="166"/>
      <c r="M22" s="48" t="s">
        <v>12</v>
      </c>
      <c r="N22" s="48"/>
      <c r="O22" s="48"/>
      <c r="P22" s="127" t="s">
        <v>44</v>
      </c>
      <c r="Q22" s="127"/>
      <c r="R22" s="127"/>
      <c r="S22" s="127"/>
      <c r="T22" s="156">
        <f>Rinnenwinkel_3D!Y22</f>
        <v>250</v>
      </c>
      <c r="U22" s="156"/>
      <c r="V22" s="156"/>
      <c r="W22" s="156"/>
      <c r="X22" s="156"/>
      <c r="Y22" s="156"/>
      <c r="Z22" s="156">
        <f>Rinnenwinkel_3D!AC22</f>
        <v>250</v>
      </c>
      <c r="AA22" s="156"/>
      <c r="AB22" s="156"/>
      <c r="AC22" s="156"/>
      <c r="AD22" s="156"/>
      <c r="AE22" s="156"/>
      <c r="AF22" s="126">
        <f>Rinnenwinkel_3D!AG22</f>
        <v>0</v>
      </c>
      <c r="AG22" s="126"/>
      <c r="AH22" s="126"/>
      <c r="AK22" s="26"/>
      <c r="AL22" s="26"/>
      <c r="AM22" s="26"/>
      <c r="AN22" s="26"/>
      <c r="AO22" s="26"/>
      <c r="AP22" s="26"/>
      <c r="AQ22" s="33"/>
      <c r="AR22" s="37"/>
      <c r="AS22" s="26"/>
      <c r="AT22" s="26"/>
      <c r="AU22" s="26"/>
      <c r="AV22" s="26"/>
    </row>
    <row r="23" spans="4:48" ht="12.95" customHeight="1">
      <c r="D23" s="6"/>
      <c r="F23" s="47"/>
      <c r="G23" s="47"/>
      <c r="H23" s="49" t="s">
        <v>45</v>
      </c>
      <c r="I23" s="165">
        <f>Rinnenwinkel_3D!H23</f>
        <v>0</v>
      </c>
      <c r="J23" s="165"/>
      <c r="K23" s="165"/>
      <c r="L23" s="165"/>
      <c r="M23" s="48" t="s">
        <v>12</v>
      </c>
      <c r="N23" s="48"/>
      <c r="O23" s="48"/>
      <c r="P23" s="127" t="s">
        <v>46</v>
      </c>
      <c r="Q23" s="127"/>
      <c r="R23" s="127"/>
      <c r="S23" s="127"/>
      <c r="T23" s="156">
        <f>Rinnenwinkel_3D!Y23</f>
        <v>250</v>
      </c>
      <c r="U23" s="156"/>
      <c r="V23" s="156"/>
      <c r="W23" s="156"/>
      <c r="X23" s="156"/>
      <c r="Y23" s="156"/>
      <c r="Z23" s="156">
        <f>Rinnenwinkel_3D!AC23</f>
        <v>250</v>
      </c>
      <c r="AA23" s="156"/>
      <c r="AB23" s="156"/>
      <c r="AC23" s="156"/>
      <c r="AD23" s="156"/>
      <c r="AE23" s="156"/>
      <c r="AF23" s="126">
        <f>Rinnenwinkel_3D!AG23</f>
        <v>0</v>
      </c>
      <c r="AG23" s="126"/>
      <c r="AH23" s="126"/>
      <c r="AK23" s="26"/>
      <c r="AL23" s="26"/>
      <c r="AM23" s="26"/>
      <c r="AN23" s="26"/>
      <c r="AO23" s="26"/>
      <c r="AP23" s="26"/>
      <c r="AQ23" s="26"/>
      <c r="AR23" s="26"/>
      <c r="AS23" s="26"/>
      <c r="AT23" s="26"/>
      <c r="AU23" s="26"/>
      <c r="AV23" s="26"/>
    </row>
    <row r="24" spans="4:48" ht="12.95" customHeight="1">
      <c r="D24" s="6"/>
      <c r="E24" s="54" t="s">
        <v>47</v>
      </c>
      <c r="F24" s="47"/>
      <c r="G24" s="47"/>
      <c r="H24" s="47"/>
      <c r="I24" s="47"/>
      <c r="K24" s="6"/>
      <c r="L24" s="6"/>
      <c r="M24" s="51"/>
      <c r="O24" s="47"/>
      <c r="P24" s="127" t="s">
        <v>48</v>
      </c>
      <c r="Q24" s="127"/>
      <c r="R24" s="127"/>
      <c r="S24" s="127"/>
      <c r="T24" s="156">
        <f>Rinnenwinkel_3D!Y24</f>
        <v>250</v>
      </c>
      <c r="U24" s="156"/>
      <c r="V24" s="156"/>
      <c r="W24" s="156"/>
      <c r="X24" s="156"/>
      <c r="Y24" s="156"/>
      <c r="Z24" s="156">
        <f>Rinnenwinkel_3D!AC24</f>
        <v>250</v>
      </c>
      <c r="AA24" s="156"/>
      <c r="AB24" s="156"/>
      <c r="AC24" s="156"/>
      <c r="AD24" s="156"/>
      <c r="AE24" s="156"/>
      <c r="AF24" s="126">
        <f>Rinnenwinkel_3D!AG24</f>
        <v>0</v>
      </c>
      <c r="AG24" s="126"/>
      <c r="AH24" s="126"/>
      <c r="AK24" s="26"/>
      <c r="AL24" s="26"/>
      <c r="AM24" s="26"/>
      <c r="AN24" s="26"/>
      <c r="AO24" s="26"/>
      <c r="AP24" s="26"/>
      <c r="AQ24" s="26"/>
      <c r="AR24" s="26"/>
      <c r="AS24" s="26"/>
      <c r="AT24" s="26"/>
      <c r="AU24" s="26"/>
      <c r="AV24" s="26"/>
    </row>
    <row r="25" spans="4:48" ht="12.95" customHeight="1">
      <c r="D25" s="6"/>
      <c r="E25" s="6"/>
      <c r="F25" s="47"/>
      <c r="G25" s="47"/>
      <c r="H25" s="49" t="s">
        <v>49</v>
      </c>
      <c r="I25" s="112">
        <f>Rinnenwinkel_3D!H25</f>
        <v>0</v>
      </c>
      <c r="J25" s="112"/>
      <c r="K25" s="112"/>
      <c r="L25" s="112"/>
      <c r="M25" s="48" t="s">
        <v>15</v>
      </c>
      <c r="N25" s="50"/>
      <c r="O25" s="48"/>
      <c r="P25" s="47" t="s">
        <v>50</v>
      </c>
      <c r="Q25" s="50"/>
      <c r="S25" s="50"/>
      <c r="T25" s="50"/>
      <c r="U25" s="50"/>
      <c r="V25" s="50"/>
      <c r="W25" s="50"/>
      <c r="X25" s="50"/>
      <c r="Y25" s="50"/>
      <c r="Z25" s="50"/>
      <c r="AA25" s="50"/>
      <c r="AB25" s="50"/>
      <c r="AC25" s="6"/>
      <c r="AD25" s="6"/>
      <c r="AE25" s="6"/>
      <c r="AF25" s="6"/>
      <c r="AG25" s="6"/>
      <c r="AK25" s="26"/>
      <c r="AL25" s="26"/>
      <c r="AM25" s="26"/>
      <c r="AN25" s="26"/>
      <c r="AO25" s="26"/>
      <c r="AP25" s="26"/>
      <c r="AQ25" s="26"/>
      <c r="AR25" s="26"/>
      <c r="AS25" s="26"/>
      <c r="AT25" s="26"/>
      <c r="AU25" s="26"/>
      <c r="AV25" s="26"/>
    </row>
    <row r="26" spans="4:48" ht="12.95" customHeight="1">
      <c r="D26" s="6"/>
      <c r="E26" s="6"/>
      <c r="F26" s="47"/>
      <c r="G26" s="47"/>
      <c r="H26" s="49"/>
      <c r="I26" s="47"/>
      <c r="J26" s="52"/>
      <c r="K26" s="52"/>
      <c r="L26" s="52"/>
      <c r="M26" s="51"/>
      <c r="N26" s="50"/>
      <c r="O26" s="153"/>
      <c r="P26" s="153"/>
      <c r="Q26" s="153"/>
      <c r="R26" s="153"/>
      <c r="S26" s="153"/>
      <c r="T26" s="153"/>
      <c r="U26" s="153"/>
      <c r="V26" s="153"/>
      <c r="W26" s="153"/>
      <c r="X26" s="153"/>
      <c r="Y26" s="153"/>
      <c r="Z26" s="51"/>
      <c r="AA26" s="6"/>
      <c r="AB26" s="6"/>
      <c r="AC26" s="6"/>
      <c r="AD26" s="6"/>
      <c r="AE26" s="6"/>
      <c r="AF26" s="6"/>
      <c r="AG26" s="6"/>
      <c r="AK26" s="26"/>
      <c r="AL26" s="26"/>
      <c r="AM26" s="26"/>
      <c r="AN26" s="26"/>
      <c r="AO26" s="26"/>
      <c r="AP26" s="26"/>
      <c r="AQ26" s="26"/>
      <c r="AR26" s="26"/>
      <c r="AS26" s="26"/>
      <c r="AT26" s="26"/>
      <c r="AU26" s="26"/>
      <c r="AV26" s="26"/>
    </row>
    <row r="27" spans="4:48" ht="12.95" customHeight="1">
      <c r="AK27" s="26"/>
      <c r="AL27" s="26"/>
      <c r="AM27" s="26"/>
      <c r="AN27" s="26"/>
      <c r="AO27" s="26"/>
      <c r="AP27" s="26"/>
      <c r="AQ27" s="26"/>
      <c r="AR27" s="26"/>
      <c r="AS27" s="26"/>
      <c r="AT27" s="26"/>
      <c r="AU27" s="26"/>
      <c r="AV27" s="26"/>
    </row>
    <row r="28" spans="4:48" ht="12.95" customHeight="1">
      <c r="F28" s="55" t="s">
        <v>51</v>
      </c>
      <c r="AK28" s="26"/>
      <c r="AL28" s="26"/>
      <c r="AM28" s="26"/>
      <c r="AN28" s="26"/>
      <c r="AO28" s="26"/>
      <c r="AP28" s="26"/>
      <c r="AQ28" s="26"/>
      <c r="AR28" s="26"/>
      <c r="AS28" s="26"/>
      <c r="AT28" s="26"/>
      <c r="AU28" s="26"/>
      <c r="AV28" s="26"/>
    </row>
    <row r="29" spans="4:48" ht="12.95" customHeight="1">
      <c r="AK29" s="26"/>
      <c r="AL29" s="26"/>
      <c r="AM29" s="26"/>
      <c r="AN29" s="26"/>
      <c r="AO29" s="26"/>
      <c r="AP29" s="26"/>
      <c r="AQ29" s="26"/>
      <c r="AR29" s="26"/>
      <c r="AS29" s="26"/>
      <c r="AT29" s="26"/>
      <c r="AU29" s="26"/>
      <c r="AV29" s="26"/>
    </row>
    <row r="30" spans="4:48" ht="12.95" customHeight="1">
      <c r="AK30" s="26"/>
      <c r="AL30" s="26"/>
      <c r="AM30" s="26"/>
      <c r="AN30" s="26"/>
      <c r="AO30" s="26"/>
      <c r="AP30" s="26"/>
      <c r="AQ30" s="26"/>
      <c r="AR30" s="26"/>
      <c r="AS30" s="26"/>
      <c r="AT30" s="26"/>
      <c r="AU30" s="26"/>
      <c r="AV30" s="26"/>
    </row>
    <row r="31" spans="4:48" ht="12.95" customHeight="1">
      <c r="AK31" s="26"/>
      <c r="AL31" s="26"/>
      <c r="AM31" s="26"/>
      <c r="AN31" s="26"/>
      <c r="AO31" s="26"/>
      <c r="AP31" s="26"/>
      <c r="AQ31" s="26"/>
      <c r="AR31" s="26"/>
      <c r="AS31" s="26"/>
      <c r="AT31" s="26"/>
      <c r="AU31" s="26"/>
      <c r="AV31" s="26"/>
    </row>
    <row r="32" spans="4:48" ht="12.95" customHeight="1">
      <c r="AK32" s="26"/>
      <c r="AL32" s="26"/>
      <c r="AM32" s="26"/>
      <c r="AN32" s="26"/>
      <c r="AO32" s="26"/>
      <c r="AP32" s="26"/>
      <c r="AQ32" s="26"/>
      <c r="AR32" s="26"/>
      <c r="AS32" s="26"/>
      <c r="AT32" s="26"/>
      <c r="AU32" s="26"/>
      <c r="AV32" s="26"/>
    </row>
    <row r="33" spans="5:58" ht="12.95" customHeight="1">
      <c r="AK33" s="26"/>
      <c r="AL33" s="26"/>
      <c r="AM33" s="26"/>
      <c r="AN33" s="26"/>
      <c r="AO33" s="26"/>
      <c r="AP33" s="26"/>
      <c r="AQ33" s="26"/>
      <c r="AR33" s="26"/>
      <c r="AS33" s="26"/>
      <c r="AT33" s="26"/>
      <c r="AU33" s="26"/>
      <c r="AV33" s="26"/>
    </row>
    <row r="34" spans="5:58" ht="12.95" customHeight="1">
      <c r="AK34" s="26"/>
      <c r="AL34" s="26"/>
      <c r="AM34" s="26"/>
      <c r="AN34" s="26"/>
      <c r="AO34" s="26"/>
      <c r="AP34" s="26"/>
      <c r="AQ34" s="26"/>
      <c r="AR34" s="26"/>
      <c r="AS34" s="26"/>
      <c r="AT34" s="26"/>
      <c r="AU34" s="26"/>
      <c r="AV34" s="26"/>
    </row>
    <row r="35" spans="5:58" ht="12.95" customHeight="1">
      <c r="AK35" s="26"/>
      <c r="AL35" s="26"/>
      <c r="AM35" s="26"/>
      <c r="AN35" s="26"/>
      <c r="AO35" s="26"/>
      <c r="AP35" s="26"/>
      <c r="AQ35" s="26"/>
      <c r="AR35" s="26"/>
      <c r="AS35" s="26"/>
      <c r="AT35" s="26"/>
      <c r="AU35" s="26"/>
      <c r="AV35" s="26"/>
    </row>
    <row r="36" spans="5:58" ht="12.95" customHeight="1">
      <c r="F36" s="6" t="s">
        <v>52</v>
      </c>
      <c r="M36" s="6" t="s">
        <v>53</v>
      </c>
      <c r="U36" s="6" t="s">
        <v>53</v>
      </c>
      <c r="AB36" s="6" t="s">
        <v>52</v>
      </c>
      <c r="AK36" s="26"/>
      <c r="AL36" s="26"/>
      <c r="AM36" s="26"/>
      <c r="AN36" s="26"/>
      <c r="AO36" s="26"/>
      <c r="AP36" s="26"/>
      <c r="AQ36" s="26"/>
      <c r="AR36" s="26"/>
      <c r="AS36" s="26"/>
      <c r="AT36" s="26"/>
      <c r="AU36" s="26"/>
      <c r="AV36" s="26"/>
    </row>
    <row r="37" spans="5:58" ht="12.95" customHeight="1">
      <c r="AK37" s="26"/>
      <c r="AL37" s="26"/>
      <c r="AM37" s="26"/>
      <c r="AN37" s="26"/>
      <c r="AO37" s="26"/>
      <c r="AP37" s="26"/>
      <c r="AQ37" s="26"/>
      <c r="AR37" s="26"/>
      <c r="AS37" s="26"/>
      <c r="AT37" s="26"/>
      <c r="AU37" s="26"/>
      <c r="AV37" s="26"/>
    </row>
    <row r="38" spans="5:58" ht="12.95" customHeight="1">
      <c r="AK38" s="26"/>
      <c r="AL38" s="26"/>
      <c r="AM38" s="26"/>
      <c r="AN38" s="26"/>
      <c r="AO38" s="26"/>
      <c r="AP38" s="26"/>
      <c r="AQ38" s="26"/>
      <c r="AR38" s="26"/>
      <c r="AS38" s="26"/>
      <c r="AT38" s="26"/>
      <c r="AU38" s="26"/>
      <c r="AV38" s="26"/>
    </row>
    <row r="39" spans="5:58" ht="12.95" customHeight="1">
      <c r="AK39" s="26"/>
      <c r="AL39" s="26"/>
      <c r="AM39" s="26"/>
      <c r="AN39" s="26"/>
      <c r="AO39" s="26"/>
      <c r="AP39" s="26"/>
      <c r="AQ39" s="26"/>
      <c r="AR39" s="26"/>
      <c r="AS39" s="26"/>
      <c r="AT39" s="26"/>
      <c r="AU39" s="26"/>
      <c r="AV39" s="26"/>
    </row>
    <row r="40" spans="5:58" ht="12.95" customHeight="1">
      <c r="AK40" s="26"/>
      <c r="AL40" s="26"/>
      <c r="AM40" s="26"/>
      <c r="AN40" s="26"/>
      <c r="AO40" s="26"/>
      <c r="AP40" s="26"/>
      <c r="AQ40" s="26"/>
      <c r="AR40" s="26"/>
      <c r="AS40" s="26"/>
      <c r="AT40" s="26"/>
      <c r="AU40" s="26"/>
      <c r="AV40" s="26"/>
    </row>
    <row r="41" spans="5:58" ht="12.95" customHeight="1">
      <c r="AK41" s="26"/>
      <c r="AL41" s="26"/>
      <c r="AM41" s="26"/>
      <c r="AN41" s="26"/>
      <c r="AO41" s="26"/>
      <c r="AP41" s="26"/>
      <c r="AQ41" s="26"/>
      <c r="AR41" s="26"/>
      <c r="AS41" s="26"/>
      <c r="AT41" s="26"/>
      <c r="AU41" s="26"/>
      <c r="AV41" s="26"/>
    </row>
    <row r="42" spans="5:58" ht="12.95" customHeight="1">
      <c r="AK42" s="26"/>
      <c r="AL42" s="26"/>
      <c r="AM42" s="26"/>
      <c r="AN42" s="26"/>
      <c r="AO42" s="26"/>
      <c r="AP42" s="26"/>
      <c r="AQ42" s="26"/>
      <c r="AR42" s="26"/>
      <c r="AS42" s="26"/>
      <c r="AT42" s="26"/>
      <c r="AU42" s="26"/>
      <c r="AV42" s="26"/>
    </row>
    <row r="43" spans="5:58" ht="12.95" customHeight="1">
      <c r="AK43" s="26"/>
      <c r="AL43" s="26"/>
      <c r="AM43" s="26"/>
      <c r="AN43" s="26"/>
      <c r="AO43" s="26"/>
      <c r="AP43" s="26"/>
      <c r="AQ43" s="26"/>
      <c r="AR43" s="26"/>
      <c r="AS43" s="26"/>
      <c r="AT43" s="26"/>
      <c r="AU43" s="26"/>
      <c r="AV43" s="26"/>
    </row>
    <row r="44" spans="5:58" ht="12.95" customHeight="1">
      <c r="AK44" s="26"/>
      <c r="AL44" s="26"/>
      <c r="AM44" s="26"/>
      <c r="AN44" s="26"/>
      <c r="AO44" s="26"/>
      <c r="AP44" s="26"/>
      <c r="AQ44" s="26"/>
      <c r="AR44" s="26"/>
      <c r="AS44" s="26"/>
      <c r="AT44" s="26"/>
      <c r="AU44" s="26"/>
      <c r="AV44" s="26"/>
    </row>
    <row r="45" spans="5:58" ht="12.95" customHeight="1">
      <c r="AK45" s="26"/>
      <c r="AL45" s="26"/>
      <c r="AM45" s="26"/>
      <c r="AN45" s="26"/>
      <c r="AO45" s="26"/>
      <c r="AP45" s="26"/>
      <c r="AQ45" s="26"/>
      <c r="AR45" s="26"/>
      <c r="AS45" s="26"/>
      <c r="AT45" s="26"/>
      <c r="AU45" s="26"/>
      <c r="AV45" s="26"/>
    </row>
    <row r="46" spans="5:58" ht="12.95" customHeight="1">
      <c r="AK46" s="26"/>
      <c r="AL46" s="26"/>
      <c r="AM46" s="26"/>
      <c r="AN46" s="26"/>
      <c r="AO46" s="26"/>
      <c r="AP46" s="26"/>
      <c r="AQ46" s="26"/>
      <c r="AR46" s="26"/>
      <c r="AS46" s="26"/>
      <c r="AT46" s="26"/>
      <c r="AU46" s="26"/>
      <c r="AV46" s="26"/>
    </row>
    <row r="47" spans="5:58" ht="12.95" customHeight="1">
      <c r="E47" s="56"/>
      <c r="F47" s="167" t="s">
        <v>54</v>
      </c>
      <c r="G47" s="167"/>
      <c r="H47" s="167"/>
      <c r="I47" s="167"/>
      <c r="AK47" s="26"/>
      <c r="AL47" s="26"/>
      <c r="AM47" s="26"/>
      <c r="AN47" s="26"/>
      <c r="AO47" s="26"/>
      <c r="AP47" s="26"/>
      <c r="AQ47" s="26"/>
      <c r="AR47" s="26"/>
      <c r="AS47" s="26"/>
      <c r="AT47" s="26"/>
      <c r="AU47" s="26"/>
      <c r="AV47" s="26"/>
      <c r="AX47" s="56"/>
      <c r="AY47" s="56"/>
      <c r="AZ47" s="56"/>
      <c r="BA47" s="56"/>
      <c r="BB47" s="56"/>
      <c r="BC47" s="56"/>
      <c r="BD47" s="56"/>
      <c r="BE47" s="56"/>
      <c r="BF47" s="56"/>
    </row>
    <row r="48" spans="5:58" ht="12.95" customHeight="1">
      <c r="E48" s="59" t="s">
        <v>16</v>
      </c>
      <c r="F48" s="110">
        <f>IF(BD50=0,0,DEGREES(ATAN(BD50/AZ54)))</f>
        <v>0</v>
      </c>
      <c r="G48" s="110"/>
      <c r="H48" s="110"/>
      <c r="I48" s="111">
        <f>F48/2</f>
        <v>0</v>
      </c>
      <c r="J48" s="111"/>
      <c r="K48" s="111"/>
      <c r="AK48" s="26"/>
      <c r="AL48" s="26"/>
      <c r="AM48" s="26"/>
      <c r="AN48" s="26"/>
      <c r="AO48" s="26"/>
      <c r="AP48" s="26"/>
      <c r="AQ48" s="26"/>
      <c r="AR48" s="26"/>
      <c r="AS48" s="26"/>
      <c r="AT48" s="26"/>
      <c r="AU48" s="26"/>
      <c r="AV48" s="26"/>
      <c r="AX48" s="56"/>
      <c r="AY48" s="56"/>
      <c r="AZ48" s="56"/>
      <c r="BA48" s="56"/>
      <c r="BB48" s="56"/>
      <c r="BC48" s="56" t="s">
        <v>118</v>
      </c>
      <c r="BD48" s="56" t="s">
        <v>119</v>
      </c>
      <c r="BE48" s="56" t="s">
        <v>120</v>
      </c>
      <c r="BF48" s="56"/>
    </row>
    <row r="49" spans="2:58" ht="12.95" customHeight="1">
      <c r="E49" s="59" t="s">
        <v>17</v>
      </c>
      <c r="F49" s="110">
        <f>IF(OR(BC50=0,BE50=0),0,DEGREES(ASIN(BC50/BE50)))</f>
        <v>0</v>
      </c>
      <c r="G49" s="110"/>
      <c r="H49" s="110"/>
      <c r="I49" s="111">
        <f>F49/2</f>
        <v>0</v>
      </c>
      <c r="J49" s="111"/>
      <c r="K49" s="111"/>
      <c r="AK49" s="26"/>
      <c r="AL49" s="26"/>
      <c r="AM49" s="26"/>
      <c r="AN49" s="26"/>
      <c r="AO49" s="26"/>
      <c r="AP49" s="26"/>
      <c r="AQ49" s="26"/>
      <c r="AR49" s="26"/>
      <c r="AS49" s="26"/>
      <c r="AT49" s="26"/>
      <c r="AU49" s="26"/>
      <c r="AV49" s="26"/>
      <c r="AX49" s="56"/>
      <c r="AY49" s="56" t="s">
        <v>49</v>
      </c>
      <c r="AZ49" s="57">
        <f>I25</f>
        <v>0</v>
      </c>
      <c r="BA49" s="56">
        <f>RADIANS(AZ49)</f>
        <v>0</v>
      </c>
      <c r="BB49" s="56"/>
      <c r="BC49" s="56">
        <f>SIN(BA49)*AZ52</f>
        <v>0</v>
      </c>
      <c r="BD49" s="56">
        <f>IF(BC49=0,0,SQRT(SUMSQ(AZ52)-SUMSQ(BC49)))</f>
        <v>0</v>
      </c>
      <c r="BE49" s="56">
        <f>SQRT(SUMSQ(AZ51)+SUMSQ(AZ52))</f>
        <v>0</v>
      </c>
      <c r="BF49" s="56"/>
    </row>
    <row r="50" spans="2:58" ht="12.95" customHeight="1">
      <c r="E50" s="60"/>
      <c r="F50" s="60"/>
      <c r="G50" s="49"/>
      <c r="I50" s="60"/>
      <c r="J50" s="49"/>
      <c r="AK50" s="26"/>
      <c r="AL50" s="26"/>
      <c r="AM50" s="26"/>
      <c r="AN50" s="26"/>
      <c r="AO50" s="26"/>
      <c r="AP50" s="26"/>
      <c r="AQ50" s="26"/>
      <c r="AR50" s="26"/>
      <c r="AS50" s="26"/>
      <c r="AT50" s="26"/>
      <c r="AU50" s="26"/>
      <c r="AV50" s="26"/>
      <c r="AX50" s="56"/>
      <c r="AY50" s="56"/>
      <c r="AZ50" s="56"/>
      <c r="BA50" s="56"/>
      <c r="BB50" s="56"/>
      <c r="BC50" s="56">
        <f>SIN(BA49)*AZ55</f>
        <v>0</v>
      </c>
      <c r="BD50" s="56">
        <f>IF(BC50=0,0,SQRT(SUMSQ(AZ55)-SUMSQ(BC50)))</f>
        <v>0</v>
      </c>
      <c r="BE50" s="56">
        <f>SQRT(SUMSQ(AZ54)+SUMSQ(AZ55))</f>
        <v>0</v>
      </c>
      <c r="BF50" s="56"/>
    </row>
    <row r="51" spans="2:58" ht="12.95" customHeight="1">
      <c r="E51" s="60" t="s">
        <v>18</v>
      </c>
      <c r="F51" s="110">
        <f>IF(BD49=0,0,DEGREES(ATAN(BD49/AZ51)))</f>
        <v>0</v>
      </c>
      <c r="G51" s="110"/>
      <c r="H51" s="110"/>
      <c r="I51" s="111">
        <f t="shared" ref="I51:I52" si="0">F51/2</f>
        <v>0</v>
      </c>
      <c r="J51" s="111"/>
      <c r="K51" s="111"/>
      <c r="AK51" s="26"/>
      <c r="AL51" s="26"/>
      <c r="AM51" s="26"/>
      <c r="AN51" s="26"/>
      <c r="AO51" s="26"/>
      <c r="AP51" s="26"/>
      <c r="AQ51" s="26"/>
      <c r="AR51" s="26"/>
      <c r="AS51" s="26"/>
      <c r="AT51" s="26"/>
      <c r="AU51" s="26"/>
      <c r="AV51" s="26"/>
      <c r="AX51" s="56"/>
      <c r="AY51" s="58" t="s">
        <v>121</v>
      </c>
      <c r="AZ51" s="56">
        <f>I23</f>
        <v>0</v>
      </c>
      <c r="BA51" s="56"/>
      <c r="BB51" s="56"/>
      <c r="BC51" s="56"/>
      <c r="BD51" s="56"/>
      <c r="BE51" s="56"/>
      <c r="BF51" s="56"/>
    </row>
    <row r="52" spans="2:58" ht="12.95" customHeight="1">
      <c r="E52" s="60" t="s">
        <v>19</v>
      </c>
      <c r="F52" s="110">
        <f>IF(BC49=0,0,DEGREES(ASIN(BC49/BE49)))</f>
        <v>0</v>
      </c>
      <c r="G52" s="110"/>
      <c r="H52" s="110"/>
      <c r="I52" s="111">
        <f t="shared" si="0"/>
        <v>0</v>
      </c>
      <c r="J52" s="111"/>
      <c r="K52" s="111"/>
      <c r="AK52" s="26"/>
      <c r="AL52" s="26"/>
      <c r="AM52" s="26"/>
      <c r="AN52" s="26"/>
      <c r="AO52" s="26"/>
      <c r="AP52" s="26"/>
      <c r="AQ52" s="26"/>
      <c r="AR52" s="26"/>
      <c r="AS52" s="26"/>
      <c r="AT52" s="26"/>
      <c r="AU52" s="26"/>
      <c r="AV52" s="26"/>
      <c r="AX52" s="56"/>
      <c r="AY52" s="58" t="s">
        <v>122</v>
      </c>
      <c r="AZ52" s="56">
        <f>I22</f>
        <v>0</v>
      </c>
      <c r="BA52" s="56"/>
      <c r="BB52" s="56"/>
      <c r="BC52" s="56"/>
      <c r="BD52" s="56"/>
      <c r="BE52" s="56"/>
      <c r="BF52" s="56"/>
    </row>
    <row r="53" spans="2:58" ht="12.95" customHeight="1">
      <c r="AK53" s="26"/>
      <c r="AL53" s="26"/>
      <c r="AM53" s="26"/>
      <c r="AN53" s="26"/>
      <c r="AO53" s="26"/>
      <c r="AP53" s="26"/>
      <c r="AQ53" s="26"/>
      <c r="AR53" s="26"/>
      <c r="AS53" s="26"/>
      <c r="AT53" s="26"/>
      <c r="AU53" s="26"/>
      <c r="AV53" s="26"/>
      <c r="AX53" s="56"/>
      <c r="AY53" s="58"/>
      <c r="AZ53" s="56"/>
      <c r="BA53" s="56"/>
      <c r="BB53" s="56"/>
      <c r="BC53" s="56"/>
      <c r="BD53" s="56"/>
      <c r="BE53" s="56"/>
      <c r="BF53" s="56"/>
    </row>
    <row r="54" spans="2:58" ht="12.95" customHeight="1">
      <c r="E54" s="23" t="str">
        <f>VLOOKUP(621,Sprachindex!A:Z,$AU$5,FALSE)</f>
        <v>Nähte sind geschweißt und nicht verschliffen.</v>
      </c>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5" t="str">
        <f>VLOOKUP(590,Sprachindex!A:Z,$AU$5,FALSE)</f>
        <v>Maßangaben in mm</v>
      </c>
      <c r="AK54" s="26"/>
      <c r="AL54" s="26"/>
      <c r="AM54" s="26"/>
      <c r="AN54" s="26"/>
      <c r="AO54" s="26"/>
      <c r="AP54" s="26"/>
      <c r="AQ54" s="26"/>
      <c r="AR54" s="26"/>
      <c r="AS54" s="26"/>
      <c r="AT54" s="26"/>
      <c r="AU54" s="26"/>
      <c r="AV54" s="26"/>
      <c r="AX54" s="56"/>
      <c r="AY54" s="58" t="s">
        <v>123</v>
      </c>
      <c r="AZ54" s="56">
        <f>I20</f>
        <v>0</v>
      </c>
      <c r="BA54" s="56"/>
      <c r="BB54" s="56"/>
      <c r="BC54" s="56"/>
      <c r="BD54" s="56"/>
      <c r="BE54" s="56"/>
      <c r="BF54" s="56"/>
    </row>
    <row r="55" spans="2:58" ht="12.95" customHeight="1">
      <c r="E55" s="24" t="str">
        <f>VLOOKUP(1900,Sprachindex!A:Z,$AU$5,FALSE)</f>
        <v>Passend für PREFA Entwässerungsprodukte.</v>
      </c>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K55" s="26"/>
      <c r="AL55" s="26"/>
      <c r="AM55" s="26"/>
      <c r="AN55" s="26"/>
      <c r="AO55" s="26"/>
      <c r="AP55" s="26"/>
      <c r="AQ55" s="26"/>
      <c r="AR55" s="26"/>
      <c r="AS55" s="26"/>
      <c r="AT55" s="26"/>
      <c r="AU55" s="26"/>
      <c r="AV55" s="26"/>
      <c r="AX55" s="56"/>
      <c r="AY55" s="58" t="s">
        <v>124</v>
      </c>
      <c r="AZ55" s="56">
        <f>I21</f>
        <v>0</v>
      </c>
      <c r="BA55" s="56"/>
      <c r="BB55" s="56"/>
      <c r="BC55" s="56"/>
      <c r="BD55" s="56"/>
      <c r="BE55" s="56"/>
      <c r="BF55" s="56"/>
    </row>
    <row r="56" spans="2:58" ht="12.95" customHeight="1">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K56" s="26"/>
      <c r="AL56" s="26"/>
      <c r="AM56" s="26"/>
      <c r="AN56" s="26"/>
      <c r="AO56" s="26"/>
      <c r="AP56" s="26"/>
      <c r="AQ56" s="26"/>
      <c r="AR56" s="26"/>
      <c r="AS56" s="26"/>
      <c r="AT56" s="26"/>
      <c r="AU56" s="26"/>
      <c r="AV56" s="26"/>
      <c r="AX56" s="56"/>
      <c r="AY56" s="56"/>
      <c r="AZ56" s="56"/>
      <c r="BA56" s="56"/>
      <c r="BB56" s="56"/>
      <c r="BC56" s="56"/>
      <c r="BD56" s="56"/>
      <c r="BE56" s="56"/>
      <c r="BF56" s="56"/>
    </row>
    <row r="57" spans="2:58" ht="12.95" customHeight="1">
      <c r="AK57" s="26"/>
      <c r="AL57" s="26"/>
      <c r="AM57" s="26"/>
      <c r="AN57" s="26"/>
      <c r="AO57" s="26"/>
      <c r="AP57" s="26"/>
      <c r="AQ57" s="26"/>
      <c r="AR57" s="26"/>
      <c r="AS57" s="26"/>
      <c r="AT57" s="26"/>
      <c r="AU57" s="26"/>
      <c r="AV57" s="26"/>
      <c r="AX57" s="56"/>
      <c r="AY57" s="56"/>
      <c r="AZ57" s="56"/>
      <c r="BA57" s="56"/>
      <c r="BB57" s="56"/>
      <c r="BC57" s="56"/>
      <c r="BD57" s="56"/>
      <c r="BE57" s="56"/>
      <c r="BF57" s="56"/>
    </row>
    <row r="58" spans="2:58" ht="12.95" customHeight="1">
      <c r="B58" s="22" t="str">
        <f>VLOOKUP(174,Sprachindex!A:Z,$AU$5,FALSE)</f>
        <v>Anwendungstechnik</v>
      </c>
      <c r="C58" s="21"/>
      <c r="D58" s="21"/>
      <c r="E58" s="21"/>
      <c r="F58" s="21"/>
      <c r="G58" s="21"/>
      <c r="H58" s="21"/>
      <c r="I58" s="21"/>
      <c r="J58" s="21"/>
      <c r="K58" s="21"/>
      <c r="L58" s="21"/>
      <c r="M58" s="21"/>
      <c r="N58" s="21"/>
      <c r="O58" s="21"/>
      <c r="P58" s="21"/>
      <c r="Q58" s="21"/>
      <c r="R58" s="21"/>
      <c r="S58" s="21"/>
      <c r="T58" s="21"/>
      <c r="U58" s="21"/>
      <c r="V58" s="21"/>
      <c r="W58" s="21"/>
      <c r="X58" s="21"/>
      <c r="Y58" s="21"/>
      <c r="Z58" s="137" t="str">
        <f>VLOOKUP(856,Sprachindex!A:Z,$AU$5,FALSE)</f>
        <v>Stand:</v>
      </c>
      <c r="AA58" s="137"/>
      <c r="AB58" s="137"/>
      <c r="AC58" s="137"/>
      <c r="AD58" s="137"/>
      <c r="AE58" s="137"/>
      <c r="AF58" s="137"/>
      <c r="AG58" s="138">
        <v>44609</v>
      </c>
      <c r="AH58" s="138"/>
      <c r="AI58" s="138"/>
      <c r="AJ58" s="139"/>
      <c r="AK58" s="26"/>
      <c r="AL58" s="26"/>
      <c r="AM58" s="26"/>
      <c r="AN58" s="26"/>
      <c r="AO58" s="26"/>
      <c r="AP58" s="26"/>
      <c r="AQ58" s="26"/>
      <c r="AR58" s="26"/>
      <c r="AS58" s="26"/>
      <c r="AT58" s="26"/>
      <c r="AU58" s="26"/>
      <c r="AV58" s="26"/>
    </row>
  </sheetData>
  <mergeCells count="48">
    <mergeCell ref="F47:I47"/>
    <mergeCell ref="F52:H52"/>
    <mergeCell ref="F51:H51"/>
    <mergeCell ref="F49:H49"/>
    <mergeCell ref="F48:H48"/>
    <mergeCell ref="I52:K52"/>
    <mergeCell ref="I51:K51"/>
    <mergeCell ref="I49:K49"/>
    <mergeCell ref="I48:K48"/>
    <mergeCell ref="Z58:AF58"/>
    <mergeCell ref="AG58:AJ58"/>
    <mergeCell ref="P24:S24"/>
    <mergeCell ref="T24:Y24"/>
    <mergeCell ref="Z24:AE24"/>
    <mergeCell ref="AF24:AH24"/>
    <mergeCell ref="I25:L25"/>
    <mergeCell ref="O26:Y26"/>
    <mergeCell ref="I22:L22"/>
    <mergeCell ref="P22:S22"/>
    <mergeCell ref="T22:Y22"/>
    <mergeCell ref="Z22:AE22"/>
    <mergeCell ref="AF22:AH22"/>
    <mergeCell ref="I23:L23"/>
    <mergeCell ref="P23:S23"/>
    <mergeCell ref="T23:Y23"/>
    <mergeCell ref="Z23:AE23"/>
    <mergeCell ref="AF23:AH23"/>
    <mergeCell ref="AF20:AH20"/>
    <mergeCell ref="I21:L21"/>
    <mergeCell ref="P21:S21"/>
    <mergeCell ref="T21:Y21"/>
    <mergeCell ref="Z21:AE21"/>
    <mergeCell ref="AF21:AH21"/>
    <mergeCell ref="C14:D14"/>
    <mergeCell ref="F14:G14"/>
    <mergeCell ref="C15:D15"/>
    <mergeCell ref="S15:Z15"/>
    <mergeCell ref="I20:L20"/>
    <mergeCell ref="P20:S20"/>
    <mergeCell ref="T20:Y20"/>
    <mergeCell ref="Z20:AE20"/>
    <mergeCell ref="C13:D13"/>
    <mergeCell ref="F13:G13"/>
    <mergeCell ref="AN6:AU6"/>
    <mergeCell ref="F7:P7"/>
    <mergeCell ref="F8:P8"/>
    <mergeCell ref="F9:P9"/>
    <mergeCell ref="F10:P10"/>
  </mergeCells>
  <conditionalFormatting sqref="I25">
    <cfRule type="cellIs" dxfId="1122" priority="7" operator="lessThan">
      <formula>1</formula>
    </cfRule>
  </conditionalFormatting>
  <conditionalFormatting sqref="M24 M26">
    <cfRule type="uniqueValues" dxfId="1121" priority="6"/>
  </conditionalFormatting>
  <conditionalFormatting sqref="J26:L26">
    <cfRule type="containsText" dxfId="1120" priority="5" operator="containsText" text="250">
      <formula>NOT(ISERROR(SEARCH("250",J26)))</formula>
    </cfRule>
  </conditionalFormatting>
  <conditionalFormatting sqref="T21:T24 Z21:Z24">
    <cfRule type="containsText" dxfId="1119" priority="4" operator="containsText" text="250">
      <formula>NOT(ISERROR(SEARCH("250",T21)))</formula>
    </cfRule>
  </conditionalFormatting>
  <dataValidations disablePrompts="1" count="3">
    <dataValidation type="decimal" allowBlank="1" showInputMessage="1" showErrorMessage="1" errorTitle="Ungültiger Wert" error="Bitte Winkel zwischen_x000a_0 - 90° eingeben." sqref="M26" xr:uid="{00000000-0002-0000-0800-000000000000}">
      <formula1>0</formula1>
      <formula2>90</formula2>
    </dataValidation>
    <dataValidation type="decimal" allowBlank="1" showInputMessage="1" showErrorMessage="1" errorTitle="Ungültiger Wert" error="Bitte Winkel zwischen_x000a_90 - 180° eingeben." sqref="M24" xr:uid="{00000000-0002-0000-0800-000001000000}">
      <formula1>90</formula1>
      <formula2>180</formula2>
    </dataValidation>
    <dataValidation type="whole" allowBlank="1" showInputMessage="1" showErrorMessage="1" errorTitle="Dachneigung" error="Bitte korrekte Dachneigung_x000a_(3 - 90°) eingeben" sqref="I25" xr:uid="{00000000-0002-0000-0800-000002000000}">
      <formula1>3</formula1>
      <formula2>90</formula2>
    </dataValidation>
  </dataValidations>
  <pageMargins left="0.39370078740157483" right="0.39370078740157483" top="0.39370078740157483" bottom="0.3937007874015748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17</xdr:col>
                    <xdr:colOff>0</xdr:colOff>
                    <xdr:row>5</xdr:row>
                    <xdr:rowOff>0</xdr:rowOff>
                  </from>
                  <to>
                    <xdr:col>36</xdr:col>
                    <xdr:colOff>0</xdr:colOff>
                    <xdr:row>15</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17</xdr:col>
                    <xdr:colOff>28575</xdr:colOff>
                    <xdr:row>6</xdr:row>
                    <xdr:rowOff>0</xdr:rowOff>
                  </from>
                  <to>
                    <xdr:col>25</xdr:col>
                    <xdr:colOff>0</xdr:colOff>
                    <xdr:row>7</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17</xdr:col>
                    <xdr:colOff>28575</xdr:colOff>
                    <xdr:row>7</xdr:row>
                    <xdr:rowOff>0</xdr:rowOff>
                  </from>
                  <to>
                    <xdr:col>25</xdr:col>
                    <xdr:colOff>0</xdr:colOff>
                    <xdr:row>8</xdr:row>
                    <xdr:rowOff>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17</xdr:col>
                    <xdr:colOff>28575</xdr:colOff>
                    <xdr:row>8</xdr:row>
                    <xdr:rowOff>0</xdr:rowOff>
                  </from>
                  <to>
                    <xdr:col>25</xdr:col>
                    <xdr:colOff>0</xdr:colOff>
                    <xdr:row>9</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17</xdr:col>
                    <xdr:colOff>28575</xdr:colOff>
                    <xdr:row>9</xdr:row>
                    <xdr:rowOff>0</xdr:rowOff>
                  </from>
                  <to>
                    <xdr:col>25</xdr:col>
                    <xdr:colOff>0</xdr:colOff>
                    <xdr:row>10</xdr:row>
                    <xdr:rowOff>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17</xdr:col>
                    <xdr:colOff>28575</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17</xdr:col>
                    <xdr:colOff>28575</xdr:colOff>
                    <xdr:row>11</xdr:row>
                    <xdr:rowOff>0</xdr:rowOff>
                  </from>
                  <to>
                    <xdr:col>25</xdr:col>
                    <xdr:colOff>0</xdr:colOff>
                    <xdr:row>12</xdr:row>
                    <xdr:rowOff>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17</xdr:col>
                    <xdr:colOff>28575</xdr:colOff>
                    <xdr:row>12</xdr:row>
                    <xdr:rowOff>0</xdr:rowOff>
                  </from>
                  <to>
                    <xdr:col>25</xdr:col>
                    <xdr:colOff>0</xdr:colOff>
                    <xdr:row>13</xdr:row>
                    <xdr:rowOff>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27</xdr:col>
                    <xdr:colOff>38100</xdr:colOff>
                    <xdr:row>13</xdr:row>
                    <xdr:rowOff>0</xdr:rowOff>
                  </from>
                  <to>
                    <xdr:col>35</xdr:col>
                    <xdr:colOff>9525</xdr:colOff>
                    <xdr:row>14</xdr:row>
                    <xdr:rowOff>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27</xdr:col>
                    <xdr:colOff>38100</xdr:colOff>
                    <xdr:row>6</xdr:row>
                    <xdr:rowOff>0</xdr:rowOff>
                  </from>
                  <to>
                    <xdr:col>35</xdr:col>
                    <xdr:colOff>19050</xdr:colOff>
                    <xdr:row>7</xdr:row>
                    <xdr:rowOff>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27</xdr:col>
                    <xdr:colOff>38100</xdr:colOff>
                    <xdr:row>7</xdr:row>
                    <xdr:rowOff>0</xdr:rowOff>
                  </from>
                  <to>
                    <xdr:col>35</xdr:col>
                    <xdr:colOff>19050</xdr:colOff>
                    <xdr:row>8</xdr:row>
                    <xdr:rowOff>0</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27</xdr:col>
                    <xdr:colOff>38100</xdr:colOff>
                    <xdr:row>8</xdr:row>
                    <xdr:rowOff>0</xdr:rowOff>
                  </from>
                  <to>
                    <xdr:col>35</xdr:col>
                    <xdr:colOff>9525</xdr:colOff>
                    <xdr:row>9</xdr:row>
                    <xdr:rowOff>0</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27</xdr:col>
                    <xdr:colOff>38100</xdr:colOff>
                    <xdr:row>9</xdr:row>
                    <xdr:rowOff>0</xdr:rowOff>
                  </from>
                  <to>
                    <xdr:col>35</xdr:col>
                    <xdr:colOff>19050</xdr:colOff>
                    <xdr:row>10</xdr:row>
                    <xdr:rowOff>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27</xdr:col>
                    <xdr:colOff>38100</xdr:colOff>
                    <xdr:row>10</xdr:row>
                    <xdr:rowOff>0</xdr:rowOff>
                  </from>
                  <to>
                    <xdr:col>35</xdr:col>
                    <xdr:colOff>19050</xdr:colOff>
                    <xdr:row>11</xdr:row>
                    <xdr:rowOff>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27</xdr:col>
                    <xdr:colOff>38100</xdr:colOff>
                    <xdr:row>11</xdr:row>
                    <xdr:rowOff>0</xdr:rowOff>
                  </from>
                  <to>
                    <xdr:col>35</xdr:col>
                    <xdr:colOff>19050</xdr:colOff>
                    <xdr:row>12</xdr:row>
                    <xdr:rowOff>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27</xdr:col>
                    <xdr:colOff>38100</xdr:colOff>
                    <xdr:row>12</xdr:row>
                    <xdr:rowOff>0</xdr:rowOff>
                  </from>
                  <to>
                    <xdr:col>35</xdr:col>
                    <xdr:colOff>19050</xdr:colOff>
                    <xdr:row>13</xdr:row>
                    <xdr:rowOff>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17</xdr:col>
                    <xdr:colOff>28575</xdr:colOff>
                    <xdr:row>13</xdr:row>
                    <xdr:rowOff>0</xdr:rowOff>
                  </from>
                  <to>
                    <xdr:col>25</xdr:col>
                    <xdr:colOff>9525</xdr:colOff>
                    <xdr:row>14</xdr:row>
                    <xdr:rowOff>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1</xdr:col>
                    <xdr:colOff>47625</xdr:colOff>
                    <xdr:row>12</xdr:row>
                    <xdr:rowOff>0</xdr:rowOff>
                  </from>
                  <to>
                    <xdr:col>4</xdr:col>
                    <xdr:colOff>85725</xdr:colOff>
                    <xdr:row>13</xdr:row>
                    <xdr:rowOff>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1</xdr:col>
                    <xdr:colOff>47625</xdr:colOff>
                    <xdr:row>13</xdr:row>
                    <xdr:rowOff>0</xdr:rowOff>
                  </from>
                  <to>
                    <xdr:col>4</xdr:col>
                    <xdr:colOff>85725</xdr:colOff>
                    <xdr:row>14</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xdr:col>
                    <xdr:colOff>47625</xdr:colOff>
                    <xdr:row>14</xdr:row>
                    <xdr:rowOff>0</xdr:rowOff>
                  </from>
                  <to>
                    <xdr:col>4</xdr:col>
                    <xdr:colOff>85725</xdr:colOff>
                    <xdr:row>15</xdr:row>
                    <xdr:rowOff>0</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4</xdr:col>
                    <xdr:colOff>57150</xdr:colOff>
                    <xdr:row>12</xdr:row>
                    <xdr:rowOff>0</xdr:rowOff>
                  </from>
                  <to>
                    <xdr:col>7</xdr:col>
                    <xdr:colOff>95250</xdr:colOff>
                    <xdr:row>13</xdr:row>
                    <xdr:rowOff>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4</xdr:col>
                    <xdr:colOff>57150</xdr:colOff>
                    <xdr:row>13</xdr:row>
                    <xdr:rowOff>0</xdr:rowOff>
                  </from>
                  <to>
                    <xdr:col>7</xdr:col>
                    <xdr:colOff>95250</xdr:colOff>
                    <xdr:row>14</xdr:row>
                    <xdr:rowOff>0</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1</xdr:col>
                    <xdr:colOff>0</xdr:colOff>
                    <xdr:row>12</xdr:row>
                    <xdr:rowOff>0</xdr:rowOff>
                  </from>
                  <to>
                    <xdr:col>8</xdr:col>
                    <xdr:colOff>0</xdr:colOff>
                    <xdr:row>15</xdr:row>
                    <xdr:rowOff>0</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8</xdr:col>
                    <xdr:colOff>0</xdr:colOff>
                    <xdr:row>12</xdr:row>
                    <xdr:rowOff>0</xdr:rowOff>
                  </from>
                  <to>
                    <xdr:col>16</xdr:col>
                    <xdr:colOff>0</xdr:colOff>
                    <xdr:row>15</xdr:row>
                    <xdr:rowOff>0</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9</xdr:col>
                    <xdr:colOff>142875</xdr:colOff>
                    <xdr:row>14</xdr:row>
                    <xdr:rowOff>0</xdr:rowOff>
                  </from>
                  <to>
                    <xdr:col>11</xdr:col>
                    <xdr:colOff>123825</xdr:colOff>
                    <xdr:row>14</xdr:row>
                    <xdr:rowOff>142875</xdr:rowOff>
                  </to>
                </anchor>
              </controlPr>
            </control>
          </mc:Choice>
        </mc:AlternateContent>
        <mc:AlternateContent xmlns:mc="http://schemas.openxmlformats.org/markup-compatibility/2006">
          <mc:Choice Requires="x14">
            <control shapeId="3098" r:id="rId29" name="Option Button 26">
              <controlPr defaultSize="0" autoFill="0" autoLine="0" autoPict="0">
                <anchor moveWithCells="1">
                  <from>
                    <xdr:col>13</xdr:col>
                    <xdr:colOff>85725</xdr:colOff>
                    <xdr:row>14</xdr:row>
                    <xdr:rowOff>0</xdr:rowOff>
                  </from>
                  <to>
                    <xdr:col>14</xdr:col>
                    <xdr:colOff>152400</xdr:colOff>
                    <xdr:row>15</xdr:row>
                    <xdr:rowOff>0</xdr:rowOff>
                  </to>
                </anchor>
              </controlPr>
            </control>
          </mc:Choice>
        </mc:AlternateContent>
        <mc:AlternateContent xmlns:mc="http://schemas.openxmlformats.org/markup-compatibility/2006">
          <mc:Choice Requires="x14">
            <control shapeId="3099" r:id="rId30" name="Group Box 27">
              <controlPr defaultSize="0" print="0" autoFill="0" autoPict="0">
                <anchor moveWithCells="1">
                  <from>
                    <xdr:col>39</xdr:col>
                    <xdr:colOff>0</xdr:colOff>
                    <xdr:row>5</xdr:row>
                    <xdr:rowOff>0</xdr:rowOff>
                  </from>
                  <to>
                    <xdr:col>47</xdr:col>
                    <xdr:colOff>0</xdr:colOff>
                    <xdr:row>21</xdr:row>
                    <xdr:rowOff>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39</xdr:col>
                    <xdr:colOff>85725</xdr:colOff>
                    <xdr:row>7</xdr:row>
                    <xdr:rowOff>0</xdr:rowOff>
                  </from>
                  <to>
                    <xdr:col>47</xdr:col>
                    <xdr:colOff>0</xdr:colOff>
                    <xdr:row>8</xdr:row>
                    <xdr:rowOff>0</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39</xdr:col>
                    <xdr:colOff>85725</xdr:colOff>
                    <xdr:row>8</xdr:row>
                    <xdr:rowOff>0</xdr:rowOff>
                  </from>
                  <to>
                    <xdr:col>47</xdr:col>
                    <xdr:colOff>0</xdr:colOff>
                    <xdr:row>9</xdr:row>
                    <xdr:rowOff>0</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39</xdr:col>
                    <xdr:colOff>85725</xdr:colOff>
                    <xdr:row>9</xdr:row>
                    <xdr:rowOff>0</xdr:rowOff>
                  </from>
                  <to>
                    <xdr:col>47</xdr:col>
                    <xdr:colOff>0</xdr:colOff>
                    <xdr:row>10</xdr:row>
                    <xdr:rowOff>0</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39</xdr:col>
                    <xdr:colOff>85725</xdr:colOff>
                    <xdr:row>10</xdr:row>
                    <xdr:rowOff>0</xdr:rowOff>
                  </from>
                  <to>
                    <xdr:col>47</xdr:col>
                    <xdr:colOff>0</xdr:colOff>
                    <xdr:row>11</xdr:row>
                    <xdr:rowOff>0</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39</xdr:col>
                    <xdr:colOff>85725</xdr:colOff>
                    <xdr:row>11</xdr:row>
                    <xdr:rowOff>0</xdr:rowOff>
                  </from>
                  <to>
                    <xdr:col>47</xdr:col>
                    <xdr:colOff>0</xdr:colOff>
                    <xdr:row>12</xdr:row>
                    <xdr:rowOff>0</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39</xdr:col>
                    <xdr:colOff>85725</xdr:colOff>
                    <xdr:row>12</xdr:row>
                    <xdr:rowOff>0</xdr:rowOff>
                  </from>
                  <to>
                    <xdr:col>47</xdr:col>
                    <xdr:colOff>0</xdr:colOff>
                    <xdr:row>13</xdr:row>
                    <xdr:rowOff>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39</xdr:col>
                    <xdr:colOff>85725</xdr:colOff>
                    <xdr:row>13</xdr:row>
                    <xdr:rowOff>0</xdr:rowOff>
                  </from>
                  <to>
                    <xdr:col>47</xdr:col>
                    <xdr:colOff>0</xdr:colOff>
                    <xdr:row>14</xdr:row>
                    <xdr:rowOff>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39</xdr:col>
                    <xdr:colOff>85725</xdr:colOff>
                    <xdr:row>14</xdr:row>
                    <xdr:rowOff>0</xdr:rowOff>
                  </from>
                  <to>
                    <xdr:col>47</xdr:col>
                    <xdr:colOff>0</xdr:colOff>
                    <xdr:row>15</xdr:row>
                    <xdr:rowOff>0</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39</xdr:col>
                    <xdr:colOff>85725</xdr:colOff>
                    <xdr:row>15</xdr:row>
                    <xdr:rowOff>0</xdr:rowOff>
                  </from>
                  <to>
                    <xdr:col>47</xdr:col>
                    <xdr:colOff>0</xdr:colOff>
                    <xdr:row>16</xdr:row>
                    <xdr:rowOff>0</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39</xdr:col>
                    <xdr:colOff>85725</xdr:colOff>
                    <xdr:row>16</xdr:row>
                    <xdr:rowOff>0</xdr:rowOff>
                  </from>
                  <to>
                    <xdr:col>47</xdr:col>
                    <xdr:colOff>0</xdr:colOff>
                    <xdr:row>17</xdr:row>
                    <xdr:rowOff>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39</xdr:col>
                    <xdr:colOff>85725</xdr:colOff>
                    <xdr:row>17</xdr:row>
                    <xdr:rowOff>0</xdr:rowOff>
                  </from>
                  <to>
                    <xdr:col>47</xdr:col>
                    <xdr:colOff>0</xdr:colOff>
                    <xdr:row>18</xdr:row>
                    <xdr:rowOff>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39</xdr:col>
                    <xdr:colOff>85725</xdr:colOff>
                    <xdr:row>18</xdr:row>
                    <xdr:rowOff>0</xdr:rowOff>
                  </from>
                  <to>
                    <xdr:col>47</xdr:col>
                    <xdr:colOff>0</xdr:colOff>
                    <xdr:row>19</xdr:row>
                    <xdr:rowOff>0</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39</xdr:col>
                    <xdr:colOff>85725</xdr:colOff>
                    <xdr:row>19</xdr:row>
                    <xdr:rowOff>0</xdr:rowOff>
                  </from>
                  <to>
                    <xdr:col>47</xdr:col>
                    <xdr:colOff>0</xdr:colOff>
                    <xdr:row>20</xdr:row>
                    <xdr:rowOff>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39</xdr:col>
                    <xdr:colOff>85725</xdr:colOff>
                    <xdr:row>20</xdr:row>
                    <xdr:rowOff>0</xdr:rowOff>
                  </from>
                  <to>
                    <xdr:col>47</xdr:col>
                    <xdr:colOff>0</xdr:colOff>
                    <xdr:row>21</xdr:row>
                    <xdr:rowOff>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27</xdr:col>
                    <xdr:colOff>38100</xdr:colOff>
                    <xdr:row>14</xdr:row>
                    <xdr:rowOff>0</xdr:rowOff>
                  </from>
                  <to>
                    <xdr:col>35</xdr:col>
                    <xdr:colOff>9525</xdr:colOff>
                    <xdr:row>15</xdr:row>
                    <xdr:rowOff>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39</xdr:col>
                    <xdr:colOff>85725</xdr:colOff>
                    <xdr:row>6</xdr:row>
                    <xdr:rowOff>0</xdr:rowOff>
                  </from>
                  <to>
                    <xdr:col>47</xdr:col>
                    <xdr:colOff>0</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F516D39B51AA4DB6A0A2F4188F6500" ma:contentTypeVersion="13" ma:contentTypeDescription="Ein neues Dokument erstellen." ma:contentTypeScope="" ma:versionID="14976561d6ab132e70d2f712dd4e6e25">
  <xsd:schema xmlns:xsd="http://www.w3.org/2001/XMLSchema" xmlns:xs="http://www.w3.org/2001/XMLSchema" xmlns:p="http://schemas.microsoft.com/office/2006/metadata/properties" xmlns:ns2="39819b1a-bb4d-43f5-b4c9-cd6b4de04a52" xmlns:ns3="b61c059e-9980-493f-8239-5bb543147a85" targetNamespace="http://schemas.microsoft.com/office/2006/metadata/properties" ma:root="true" ma:fieldsID="fa7812250d3c4dd817a76bb701b45f7b" ns2:_="" ns3:_="">
    <xsd:import namespace="39819b1a-bb4d-43f5-b4c9-cd6b4de04a52"/>
    <xsd:import namespace="b61c059e-9980-493f-8239-5bb543147a8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19b1a-bb4d-43f5-b4c9-cd6b4de04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ac38430b-4b0d-4c0d-b3d9-a6776c55b4b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1c059e-9980-493f-8239-5bb543147a8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7b241dc-8df2-4c72-831d-0ae97417e0ac}" ma:internalName="TaxCatchAll" ma:showField="CatchAllData" ma:web="b61c059e-9980-493f-8239-5bb543147a8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9819b1a-bb4d-43f5-b4c9-cd6b4de04a52">
      <Terms xmlns="http://schemas.microsoft.com/office/infopath/2007/PartnerControls"/>
    </lcf76f155ced4ddcb4097134ff3c332f>
    <TaxCatchAll xmlns="b61c059e-9980-493f-8239-5bb543147a85" xsi:nil="true"/>
  </documentManagement>
</p:properties>
</file>

<file path=customXml/itemProps1.xml><?xml version="1.0" encoding="utf-8"?>
<ds:datastoreItem xmlns:ds="http://schemas.openxmlformats.org/officeDocument/2006/customXml" ds:itemID="{6770C986-B197-4162-B375-B76E2ACED851}"/>
</file>

<file path=customXml/itemProps2.xml><?xml version="1.0" encoding="utf-8"?>
<ds:datastoreItem xmlns:ds="http://schemas.openxmlformats.org/officeDocument/2006/customXml" ds:itemID="{F3A3C56D-4FA6-4F6B-B91D-00CB6C8CF73C}"/>
</file>

<file path=customXml/itemProps3.xml><?xml version="1.0" encoding="utf-8"?>
<ds:datastoreItem xmlns:ds="http://schemas.openxmlformats.org/officeDocument/2006/customXml" ds:itemID="{7CBA1A30-2336-4C4A-936A-BD7A96A17A7A}"/>
</file>

<file path=docProps/app.xml><?xml version="1.0" encoding="utf-8"?>
<Properties xmlns="http://schemas.openxmlformats.org/officeDocument/2006/extended-properties" xmlns:vt="http://schemas.openxmlformats.org/officeDocument/2006/docPropsVTypes">
  <Application>Microsoft Excel Online</Application>
  <Manager/>
  <Company>CAG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Muellner Andreas</dc:creator>
  <cp:keywords/>
  <dc:description/>
  <cp:lastModifiedBy>Muellner Andreas</cp:lastModifiedBy>
  <cp:revision/>
  <dcterms:created xsi:type="dcterms:W3CDTF">2022-02-02T12:40:20Z</dcterms:created>
  <dcterms:modified xsi:type="dcterms:W3CDTF">2023-03-06T07:31:42Z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0x01010018F516D39B51AA4DB6A0A2F4188F6500</vt:lpwstr>
  </property>
  <property fmtid="{D5CDD505-2E9C-101B-9397-08002B2CF9AE}" pid="3" name="Label">
    <vt:lpwstr>Bild 8 02110602_AT_Sonder-Erhebungsbogen_Rinnenwinkel_3D_PREFA_2023-01.xlsx</vt:lpwstr>
  </property>
  <property fmtid="{D5CDD505-2E9C-101B-9397-08002B2CF9AE}" pid="4" name="FileName">
    <vt:lpwstr>Bild 8 02110602_AT_Sonder-Erhebungsbogen_Rinnenwinkel_3D_PREFA_2023-01.xlsx</vt:lpwstr>
  </property>
  <property fmtid="{D5CDD505-2E9C-101B-9397-08002B2CF9AE}" pid="5" name="LastEditorID">
    <vt:lpwstr>veronika.roll@prefa.com</vt:lpwstr>
  </property>
  <property fmtid="{D5CDD505-2E9C-101B-9397-08002B2CF9AE}" pid="6" name="MediaServiceImageTags">
    <vt:lpwstr/>
  </property>
</Properties>
</file>